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PAF 1ER.TRIMESTRE 2023\DIGITAL\"/>
    </mc:Choice>
  </mc:AlternateContent>
  <bookViews>
    <workbookView xWindow="0" yWindow="0" windowWidth="23040" windowHeight="9525" tabRatio="863" firstSheet="8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(I)" sheetId="23" r:id="rId12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<sst xmlns="http://schemas.openxmlformats.org/spreadsheetml/2006/main" count="906" uniqueCount="623">
  <si>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</si>
  <si>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</si>
  <si>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</si>
  <si>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</si>
  <si>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</si>
  <si>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</si>
  <si>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</si>
  <si>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</si>
  <si>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</si>
  <si>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</si>
  <si>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</si>
  <si>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</si>
  <si>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</si>
  <si>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</si>
  <si>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</si>
  <si>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</si>
  <si>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</si>
  <si>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</si>
  <si>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</si>
  <si>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</si>
  <si>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</si>
  <si>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</si>
  <si>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</si>
  <si>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</si>
  <si>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</si>
  <si>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</si>
  <si>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</si>
  <si>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</si>
  <si>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</si>
  <si>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</si>
  <si>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</si>
  <si>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</si>
  <si>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</si>
  <si>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</si>
  <si>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</si>
  <si>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</si>
  <si>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</si>
  <si>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</si>
  <si>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</si>
  <si>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</si>
  <si>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</si>
  <si>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</si>
  <si>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</si>
  <si>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</si>
  <si>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</si>
  <si>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</si>
  <si>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</si>
  <si>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</si>
  <si>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</si>
  <si>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</si>
  <si>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</si>
  <si>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</si>
  <si>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</si>
  <si>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</si>
  <si>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</si>
  <si>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</si>
  <si>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</si>
  <si>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</si>
  <si>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</si>
  <si>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</si>
  <si>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</si>
  <si>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</si>
  <si>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</si>
  <si>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</si>
  <si>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</si>
  <si>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</si>
  <si>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</si>
  <si>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</si>
  <si>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</si>
  <si>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</si>
  <si>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</si>
  <si>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</si>
  <si>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</si>
  <si>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</si>
  <si>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</si>
  <si>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</si>
  <si>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</si>
  <si>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</si>
  <si>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</si>
  <si>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</si>
  <si>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</si>
  <si>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</si>
  <si>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</si>
  <si>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</si>
  <si>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</si>
  <si>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</si>
  <si>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</si>
  <si>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</si>
  <si>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</si>
  <si>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</si>
  <si>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</si>
  <si>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</si>
  <si>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</si>
  <si>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</si>
  <si>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</si>
  <si>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</si>
  <si>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</si>
  <si>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</si>
  <si>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</si>
  <si>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</si>
  <si>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</si>
  <si>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</si>
  <si>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</si>
  <si>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</si>
  <si>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</si>
  <si>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</si>
  <si>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</si>
  <si>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</si>
  <si>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</si>
  <si>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</si>
  <si>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</si>
  <si>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</si>
  <si>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</si>
  <si>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</si>
  <si>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</si>
  <si>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</si>
  <si>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</si>
  <si>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</si>
  <si>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</si>
  <si>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</si>
  <si>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</si>
  <si>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</si>
  <si>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</si>
  <si>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</si>
  <si>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</si>
  <si>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</si>
  <si>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</si>
  <si>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</si>
  <si>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</si>
  <si>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</si>
  <si>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</si>
  <si>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</si>
  <si>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</si>
  <si>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</si>
  <si>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</si>
  <si>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</si>
  <si>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</si>
  <si>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</si>
  <si>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</si>
  <si>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</si>
  <si>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</si>
  <si>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</si>
  <si>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</si>
  <si>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</si>
  <si>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</si>
  <si>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</si>
  <si>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</si>
  <si>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</si>
  <si>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</si>
  <si>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</si>
  <si>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</si>
  <si>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</si>
  <si>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</si>
  <si>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</si>
  <si>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</si>
  <si>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</si>
  <si>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</si>
  <si>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</si>
  <si>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</si>
  <si>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</si>
  <si>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</si>
  <si>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</si>
  <si>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</si>
  <si>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</si>
  <si>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</si>
  <si>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</si>
  <si>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</si>
  <si>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</si>
  <si>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</si>
  <si>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</si>
  <si>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</si>
  <si>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</si>
  <si>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</si>
  <si>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</si>
  <si>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</si>
  <si>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</si>
  <si>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</si>
  <si>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</si>
  <si>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</si>
  <si>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</si>
  <si>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</si>
  <si>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</si>
  <si>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</si>
  <si>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</si>
  <si>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</si>
  <si>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</si>
  <si>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</si>
  <si>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</si>
  <si>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</si>
  <si>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</si>
  <si>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</si>
  <si>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</si>
  <si>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</si>
  <si>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</si>
  <si>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</si>
  <si>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</si>
  <si>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</si>
  <si>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</si>
  <si>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</si>
  <si>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</si>
  <si>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</si>
  <si>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</si>
  <si>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</si>
  <si>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</si>
  <si>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</si>
  <si>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</si>
  <si>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</si>
  <si>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</si>
  <si>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</si>
  <si>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</si>
  <si>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</si>
  <si>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</si>
  <si>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</si>
  <si>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</si>
  <si>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</si>
  <si>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</si>
  <si>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</si>
  <si>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</si>
  <si>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</si>
  <si>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</si>
  <si>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</si>
  <si>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</si>
  <si>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</si>
  <si>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</si>
  <si>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</si>
  <si>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</si>
  <si>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</si>
  <si>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</si>
  <si>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</si>
  <si>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</si>
  <si>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</si>
  <si>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</si>
  <si>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</si>
  <si>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</si>
  <si>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</si>
  <si>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</si>
  <si>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</si>
  <si>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</si>
  <si>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</si>
  <si>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</si>
  <si>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</si>
  <si>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</si>
  <si>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</si>
  <si>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</si>
  <si>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</si>
  <si>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</si>
  <si>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</si>
  <si>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</si>
  <si>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</si>
  <si>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</si>
  <si>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</si>
  <si>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</si>
  <si>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</si>
  <si>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</si>
  <si>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</si>
  <si>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</si>
  <si>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</si>
  <si>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</si>
  <si>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</si>
  <si>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</si>
  <si>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</si>
  <si>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</si>
  <si>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</si>
  <si>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</si>
  <si>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</si>
  <si>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</si>
  <si>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</si>
  <si>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</si>
  <si>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</si>
  <si>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</si>
  <si>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</si>
  <si>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</si>
  <si>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</si>
  <si>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</si>
  <si>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</si>
  <si>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</si>
  <si>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</si>
  <si>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</si>
  <si>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</si>
  <si>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</si>
  <si>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</si>
  <si>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</si>
  <si>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</si>
  <si>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</si>
  <si>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</si>
  <si>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</si>
  <si>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</si>
  <si>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</si>
  <si>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</si>
  <si>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</si>
  <si>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</si>
  <si>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</si>
  <si>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</si>
  <si>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</si>
  <si>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</si>
  <si>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</si>
  <si>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</si>
  <si>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</si>
  <si>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</si>
  <si>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</si>
  <si>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</si>
  <si>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</si>
  <si>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</si>
  <si>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</si>
  <si>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</si>
  <si>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</si>
  <si>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</si>
  <si>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</si>
  <si>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</si>
  <si>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</si>
  <si>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</si>
  <si>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</si>
  <si>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</si>
  <si>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</si>
  <si>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</si>
  <si>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</si>
  <si>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</si>
  <si>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</si>
  <si>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</si>
  <si>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</si>
  <si>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</si>
  <si>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</si>
  <si>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</si>
  <si>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</si>
  <si>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</si>
  <si>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</si>
  <si>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</si>
  <si>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</si>
  <si>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</si>
  <si>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</si>
  <si>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</si>
  <si>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</si>
  <si>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</si>
  <si>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</si>
  <si>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</si>
  <si>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</si>
  <si>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</si>
  <si>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</si>
  <si>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</si>
  <si>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</si>
  <si>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</si>
  <si>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</si>
  <si>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</si>
  <si>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</si>
  <si>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</si>
  <si>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</si>
  <si>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</si>
  <si>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</si>
  <si>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</si>
  <si>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</si>
  <si>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</si>
  <si>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</si>
  <si>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</si>
  <si>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</si>
  <si>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</si>
  <si>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</si>
  <si>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</si>
  <si>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</si>
  <si>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</si>
  <si>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</si>
  <si>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</si>
  <si>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</si>
  <si>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</si>
  <si>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</si>
  <si>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</si>
  <si>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</si>
  <si>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</si>
  <si>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</si>
  <si>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</si>
  <si>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</si>
  <si>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</si>
  <si>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</si>
  <si>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</si>
  <si>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</si>
  <si>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</si>
  <si>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</si>
  <si>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</si>
  <si>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</si>
  <si>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</si>
  <si>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</si>
  <si>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</si>
  <si>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</si>
  <si>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</si>
  <si>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</si>
  <si>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</si>
  <si>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</si>
  <si>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</si>
  <si>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</si>
  <si>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</si>
  <si>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</si>
  <si>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</si>
  <si>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</si>
  <si>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</si>
  <si>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</si>
  <si>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</si>
  <si>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</si>
  <si>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</si>
  <si>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</si>
  <si>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</si>
  <si>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</si>
  <si>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</si>
  <si>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</si>
  <si>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</si>
  <si>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</si>
  <si>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</si>
  <si>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</si>
  <si>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</si>
  <si>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</si>
  <si>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</si>
  <si>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</si>
  <si>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</si>
  <si>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</si>
  <si>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</si>
  <si>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</si>
  <si>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</si>
  <si>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</si>
  <si>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</si>
  <si>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</si>
  <si>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</si>
  <si>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</si>
  <si>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</si>
  <si>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</si>
  <si>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</si>
  <si>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</si>
  <si>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</si>
  <si>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</si>
  <si>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</si>
  <si>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</si>
  <si>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</si>
  <si>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</si>
  <si>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</si>
  <si>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</si>
  <si>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</si>
  <si>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</si>
  <si>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</si>
  <si>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</si>
  <si>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</si>
  <si>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</si>
  <si>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</si>
  <si>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</si>
  <si>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</si>
  <si>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</si>
  <si>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</si>
  <si>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</si>
  <si>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</si>
  <si>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</si>
  <si>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</si>
  <si>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</si>
  <si>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</si>
  <si>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</si>
  <si>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</si>
  <si>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</si>
  <si>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</si>
  <si>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</si>
  <si>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</si>
  <si>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</si>
  <si>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</si>
  <si>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</si>
  <si>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</si>
  <si>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</si>
  <si>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</si>
  <si>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</si>
  <si>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</si>
  <si>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</si>
  <si>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</si>
  <si>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</si>
  <si>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</si>
  <si>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</si>
  <si>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</si>
  <si>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</si>
  <si>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</si>
  <si>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</si>
  <si>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</si>
  <si>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</si>
  <si>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</si>
  <si>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</si>
  <si>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</si>
  <si>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</si>
  <si>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</si>
  <si>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</si>
  <si>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</si>
  <si>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</si>
  <si>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</si>
  <si>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</si>
  <si>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</si>
  <si>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</si>
  <si>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</si>
  <si>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</si>
  <si>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</si>
  <si>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</si>
  <si>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</si>
  <si>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</si>
  <si>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</si>
  <si>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</si>
  <si>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</si>
  <si>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</si>
  <si>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</si>
  <si>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</si>
  <si>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</si>
  <si>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</si>
  <si>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</si>
  <si>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</si>
  <si>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</si>
  <si>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</si>
  <si>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</si>
  <si>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</si>
  <si>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</si>
  <si>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</si>
  <si>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</si>
  <si>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</si>
  <si>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</si>
  <si>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</si>
  <si>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</si>
  <si>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</si>
  <si>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</si>
  <si>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</si>
  <si>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</si>
  <si>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</si>
  <si>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</si>
  <si>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</si>
  <si>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</si>
  <si>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</si>
  <si>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</si>
  <si>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</si>
  <si>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</si>
  <si>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</si>
  <si>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</si>
  <si>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</si>
  <si>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</si>
  <si>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</si>
  <si>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</si>
  <si>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</si>
  <si>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</si>
  <si>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</si>
  <si>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</si>
  <si>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</si>
  <si>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</si>
  <si>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</si>
  <si>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</si>
  <si>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</si>
  <si>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</si>
  <si>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</si>
  <si>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</si>
  <si>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</si>
  <si>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</si>
  <si>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</si>
  <si>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</si>
  <si>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</si>
  <si>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</si>
  <si>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</si>
  <si>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</si>
  <si>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</si>
  <si>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</si>
  <si>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</si>
  <si>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</si>
  <si>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</si>
  <si>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</si>
  <si>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</si>
  <si>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</si>
  <si>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</si>
  <si>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</si>
  <si>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</si>
  <si>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</si>
  <si>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</si>
  <si>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</si>
  <si>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</si>
  <si>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</si>
  <si>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</si>
  <si>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</si>
  <si>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</si>
  <si>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</si>
  <si>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</si>
  <si>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</si>
  <si>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</si>
  <si>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</si>
  <si>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</si>
  <si>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</si>
  <si>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</si>
  <si>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</si>
  <si>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</si>
  <si>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</si>
  <si>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</si>
  <si>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</si>
  <si>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</si>
  <si>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</si>
  <si>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</si>
  <si>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</si>
  <si>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</si>
  <si>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</si>
  <si>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</si>
  <si>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</si>
  <si>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</si>
  <si>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</si>
  <si>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</si>
  <si>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</si>
  <si>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</si>
  <si>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</si>
  <si>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</si>
  <si>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</si>
  <si>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</si>
  <si>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</si>
  <si>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</si>
  <si>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</si>
  <si>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</si>
  <si>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</si>
  <si>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</si>
  <si>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</si>
  <si>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</si>
  <si>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</si>
  <si>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</si>
  <si>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</si>
  <si>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</si>
  <si>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</si>
  <si>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Sistema de Agua Potable y Alcantarillado de San Francisco del Rincón, Gto.</t>
  </si>
  <si>
    <t>Correspondiente del 1 de Enero 31 de Marzo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</si>
  <si>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</si>
  <si>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</si>
  <si>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</si>
  <si>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</si>
  <si>
    <t>responsabilidad del emisor.</t>
  </si>
  <si>
    <t xml:space="preserve">Bajo protesta de decir verdad declaramos que los Estados Financieros y sus notas, son razonablemente correctos y son </t>
  </si>
  <si>
    <t>3.6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</si>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</sst>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/>
    <xf numFmtId="165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4" fillId="0" borderId="0"/>
    <xf numFmtId="165" fontId="7" fillId="0" borderId="0" applyFont="0" applyFill="0" applyBorder="0" applyAlignment="0" applyProtection="0"/>
    <xf numFmtId="0" fontId="8" fillId="0" borderId="0"/>
    <xf numFmtId="167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</cellStyleXfs>
  <cellXfs count="20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8" fillId="0" borderId="0" xfId="22"/>
    <xf numFmtId="0" fontId="2" fillId="0" borderId="0" xfId="3" applyFont="1" applyAlignment="1" applyProtection="1">
      <alignment vertical="top"/>
      <protection locked="0"/>
    </xf>
    <xf numFmtId="0" fontId="11" fillId="0" borderId="0" xfId="22" applyFont="1"/>
    <xf numFmtId="0" fontId="0" fillId="0" borderId="0" xfId="0"/>
    <xf numFmtId="0" fontId="3" fillId="0" borderId="0" xfId="3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8" fillId="0" borderId="0" xfId="22"/>
    <xf numFmtId="0" fontId="2" fillId="0" borderId="0" xfId="3" applyFont="1" applyAlignment="1" applyProtection="1">
      <alignment vertical="top"/>
      <protection locked="0"/>
    </xf>
    <xf numFmtId="0" fontId="11" fillId="0" borderId="0" xfId="22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7">
    <cellStyle name="=C:\WINNT\SYSTEM32\COMMAND.COM" xfId="20"/>
    <cellStyle name="Euro" xfId="23"/>
    <cellStyle name="Hipervínculo" xfId="11" builtinId="8"/>
    <cellStyle name="Millares" xfId="18" builtinId="3"/>
    <cellStyle name="Millares 2" xfId="1"/>
    <cellStyle name="Millares 2 2" xfId="15"/>
    <cellStyle name="Millares 2 2 2" xfId="25"/>
    <cellStyle name="Millares 2 3" xfId="16"/>
    <cellStyle name="Millares 2 3 2" xfId="26"/>
    <cellStyle name="Millares 2 4" xfId="36"/>
    <cellStyle name="Millares 2 5" xfId="24"/>
    <cellStyle name="Millares 2 6" xfId="21"/>
    <cellStyle name="Millares 3" xfId="19"/>
    <cellStyle name="Millares 3 2" xfId="27"/>
    <cellStyle name="Millares 4" xfId="17"/>
    <cellStyle name="Moneda 2" xfId="28"/>
    <cellStyle name="Normal" xfId="0" builtinId="0"/>
    <cellStyle name="Normal 2" xfId="2"/>
    <cellStyle name="Normal 2 2" xfId="3"/>
    <cellStyle name="Normal 2 3" xfId="9"/>
    <cellStyle name="Normal 2 3 2" xfId="29"/>
    <cellStyle name="Normal 3" xfId="8"/>
    <cellStyle name="Normal 3 2" xfId="10"/>
    <cellStyle name="Normal 3 2 2" xfId="13"/>
    <cellStyle name="Normal 3 3" xfId="12"/>
    <cellStyle name="Normal 4" xfId="4"/>
    <cellStyle name="Normal 4 2" xfId="31"/>
    <cellStyle name="Normal 4 3" xfId="30"/>
    <cellStyle name="Normal 5" xfId="5"/>
    <cellStyle name="Normal 5 2" xfId="33"/>
    <cellStyle name="Normal 5 3" xfId="32"/>
    <cellStyle name="Normal 56" xfId="6"/>
    <cellStyle name="Normal 6" xfId="34"/>
    <cellStyle name="Normal 6 2" xfId="35"/>
    <cellStyle name="Normal 7" xfId="22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2"/>
  <sheetViews>
    <sheetView zoomScaleNormal="100" zoomScaleSheetLayoutView="100" workbookViewId="0">
      <pane ySplit="5" topLeftCell="A33" activePane="bottomLeft" state="frozen"/>
      <selection activeCell="A14" sqref="A14:B14"/>
      <selection pane="bottomLeft" sqref="A1:E5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6" t="s">
        <v>613</v>
      </c>
      <c r="B1" s="176"/>
      <c r="C1" s="17"/>
      <c r="D1" s="14" t="s">
        <v>554</v>
      </c>
      <c r="E1" s="15">
        <v>2023</v>
      </c>
    </row>
    <row r="2" spans="1:5" ht="18.95" customHeight="1" x14ac:dyDescent="0.2">
      <c r="A2" s="177" t="s">
        <v>553</v>
      </c>
      <c r="B2" s="177"/>
      <c r="C2" s="36"/>
      <c r="D2" s="14" t="s">
        <v>555</v>
      </c>
      <c r="E2" s="17" t="s">
        <v>560</v>
      </c>
    </row>
    <row r="3" spans="1:5" ht="18.95" customHeight="1" x14ac:dyDescent="0.2">
      <c r="A3" s="178" t="s">
        <v>614</v>
      </c>
      <c r="B3" s="178"/>
      <c r="C3" s="17"/>
      <c r="D3" s="14" t="s">
        <v>556</v>
      </c>
      <c r="E3" s="15">
        <v>1</v>
      </c>
    </row>
    <row r="4" spans="1:5" s="91" customFormat="1" ht="18.95" customHeight="1" x14ac:dyDescent="0.2">
      <c r="A4" s="178" t="s">
        <v>574</v>
      </c>
      <c r="B4" s="178"/>
      <c r="C4" s="178"/>
      <c r="D4" s="178"/>
      <c r="E4" s="178"/>
    </row>
    <row r="5" spans="1:5" ht="15" customHeight="1" x14ac:dyDescent="0.2">
      <c r="A5" s="136" t="s">
        <v>41</v>
      </c>
      <c r="B5" s="13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93</v>
      </c>
      <c r="B13" s="44" t="s">
        <v>535</v>
      </c>
    </row>
    <row r="14" spans="1:5" x14ac:dyDescent="0.2">
      <c r="A14" s="43" t="s">
        <v>7</v>
      </c>
      <c r="B14" s="44" t="s">
        <v>536</v>
      </c>
    </row>
    <row r="15" spans="1:5" x14ac:dyDescent="0.2">
      <c r="A15" s="43" t="s">
        <v>8</v>
      </c>
      <c r="B15" s="44" t="s">
        <v>92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537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140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92" t="s">
        <v>521</v>
      </c>
      <c r="B24" s="93" t="s">
        <v>261</v>
      </c>
    </row>
    <row r="25" spans="1:2" x14ac:dyDescent="0.2">
      <c r="A25" s="92" t="s">
        <v>522</v>
      </c>
      <c r="B25" s="93" t="s">
        <v>523</v>
      </c>
    </row>
    <row r="26" spans="1:2" s="91" customFormat="1" x14ac:dyDescent="0.2">
      <c r="A26" s="92" t="s">
        <v>524</v>
      </c>
      <c r="B26" s="93" t="s">
        <v>298</v>
      </c>
    </row>
    <row r="27" spans="1:2" x14ac:dyDescent="0.2">
      <c r="A27" s="92" t="s">
        <v>525</v>
      </c>
      <c r="B27" s="93" t="s">
        <v>315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575</v>
      </c>
    </row>
    <row r="41" spans="1:2" ht="12" thickBot="1" x14ac:dyDescent="0.25">
      <c r="A41" s="11"/>
      <c r="B41" s="12"/>
    </row>
    <row r="44" spans="1:2" x14ac:dyDescent="0.2">
      <c r="B44" s="91" t="s">
        <v>576</v>
      </c>
    </row>
    <row r="49" spans="1:6" ht="15" x14ac:dyDescent="0.25">
      <c r="A49" s="165" t="s">
        <v>615</v>
      </c>
      <c r="B49" s="167"/>
      <c r="C49" s="167"/>
      <c r="D49" s="164"/>
      <c r="E49" s="164"/>
      <c r="F49" s="164"/>
    </row>
    <row r="50" spans="1:6" ht="15" x14ac:dyDescent="0.25">
      <c r="A50" s="168" t="s">
        <v>616</v>
      </c>
      <c r="B50" s="169"/>
      <c r="C50" s="167"/>
      <c r="D50" s="164"/>
      <c r="E50" s="164"/>
      <c r="F50" s="164"/>
    </row>
    <row r="51" spans="1:6" ht="15" x14ac:dyDescent="0.25">
      <c r="A51" s="168" t="s">
        <v>617</v>
      </c>
      <c r="B51" s="167"/>
      <c r="C51" s="167"/>
      <c r="D51" s="164"/>
      <c r="E51" s="164"/>
      <c r="F51" s="164"/>
    </row>
    <row r="52" spans="1:6" ht="15" x14ac:dyDescent="0.25">
      <c r="A52" s="168" t="s">
        <v>618</v>
      </c>
      <c r="B52" s="165"/>
      <c r="C52" s="166"/>
      <c r="D52" s="164"/>
      <c r="E52" s="164"/>
      <c r="F52" s="164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opLeftCell="A5" workbookViewId="0">
      <selection activeCell="A28" sqref="A28:E3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82" t="s">
        <v>613</v>
      </c>
      <c r="B1" s="183"/>
      <c r="C1" s="184"/>
    </row>
    <row r="2" spans="1:3" s="37" customFormat="1" ht="18" customHeight="1" x14ac:dyDescent="0.25">
      <c r="A2" s="185" t="s">
        <v>565</v>
      </c>
      <c r="B2" s="186"/>
      <c r="C2" s="187"/>
    </row>
    <row r="3" spans="1:3" s="37" customFormat="1" ht="18" customHeight="1" x14ac:dyDescent="0.25">
      <c r="A3" s="185" t="s">
        <v>614</v>
      </c>
      <c r="B3" s="188"/>
      <c r="C3" s="187"/>
    </row>
    <row r="4" spans="1:3" s="40" customFormat="1" ht="18" customHeight="1" x14ac:dyDescent="0.2">
      <c r="A4" s="189" t="s">
        <v>566</v>
      </c>
      <c r="B4" s="190"/>
      <c r="C4" s="191"/>
    </row>
    <row r="5" spans="1:3" s="38" customFormat="1" x14ac:dyDescent="0.2">
      <c r="A5" s="56" t="s">
        <v>475</v>
      </c>
      <c r="B5" s="56"/>
      <c r="C5" s="143">
        <v>31041373.600000001</v>
      </c>
    </row>
    <row r="6" spans="1:3" x14ac:dyDescent="0.2">
      <c r="A6" s="57"/>
      <c r="B6" s="58"/>
      <c r="C6" s="59"/>
    </row>
    <row r="7" spans="1:3" x14ac:dyDescent="0.2">
      <c r="A7" s="66" t="s">
        <v>476</v>
      </c>
      <c r="B7" s="66"/>
      <c r="C7" s="144">
        <f>SUM(C8:C13)</f>
        <v>0</v>
      </c>
    </row>
    <row r="8" spans="1:3" x14ac:dyDescent="0.2">
      <c r="A8" s="74" t="s">
        <v>477</v>
      </c>
      <c r="B8" s="73" t="s">
        <v>299</v>
      </c>
      <c r="C8" s="145">
        <v>0</v>
      </c>
    </row>
    <row r="9" spans="1:3" x14ac:dyDescent="0.2">
      <c r="A9" s="60" t="s">
        <v>478</v>
      </c>
      <c r="B9" s="61" t="s">
        <v>487</v>
      </c>
      <c r="C9" s="145">
        <v>0</v>
      </c>
    </row>
    <row r="10" spans="1:3" x14ac:dyDescent="0.2">
      <c r="A10" s="60" t="s">
        <v>479</v>
      </c>
      <c r="B10" s="61" t="s">
        <v>307</v>
      </c>
      <c r="C10" s="145">
        <v>0</v>
      </c>
    </row>
    <row r="11" spans="1:3" x14ac:dyDescent="0.2">
      <c r="A11" s="60" t="s">
        <v>480</v>
      </c>
      <c r="B11" s="61" t="s">
        <v>308</v>
      </c>
      <c r="C11" s="145">
        <v>0</v>
      </c>
    </row>
    <row r="12" spans="1:3" x14ac:dyDescent="0.2">
      <c r="A12" s="60" t="s">
        <v>481</v>
      </c>
      <c r="B12" s="61" t="s">
        <v>309</v>
      </c>
      <c r="C12" s="145">
        <v>0</v>
      </c>
    </row>
    <row r="13" spans="1:3" x14ac:dyDescent="0.2">
      <c r="A13" s="62" t="s">
        <v>482</v>
      </c>
      <c r="B13" s="63" t="s">
        <v>483</v>
      </c>
      <c r="C13" s="145">
        <v>0</v>
      </c>
    </row>
    <row r="14" spans="1:3" x14ac:dyDescent="0.2">
      <c r="A14" s="72"/>
      <c r="B14" s="64"/>
      <c r="C14" s="65"/>
    </row>
    <row r="15" spans="1:3" x14ac:dyDescent="0.2">
      <c r="A15" s="66" t="s">
        <v>82</v>
      </c>
      <c r="B15" s="58"/>
      <c r="C15" s="144">
        <f>SUM(C16:C18)</f>
        <v>0</v>
      </c>
    </row>
    <row r="16" spans="1:3" x14ac:dyDescent="0.2">
      <c r="A16" s="67">
        <v>3.1</v>
      </c>
      <c r="B16" s="61" t="s">
        <v>486</v>
      </c>
      <c r="C16" s="145">
        <v>0</v>
      </c>
    </row>
    <row r="17" spans="1:5" x14ac:dyDescent="0.2">
      <c r="A17" s="68">
        <v>3.2</v>
      </c>
      <c r="B17" s="61" t="s">
        <v>484</v>
      </c>
      <c r="C17" s="145">
        <v>0</v>
      </c>
    </row>
    <row r="18" spans="1:5" x14ac:dyDescent="0.2">
      <c r="A18" s="68">
        <v>3.3</v>
      </c>
      <c r="B18" s="63" t="s">
        <v>485</v>
      </c>
      <c r="C18" s="146">
        <v>0</v>
      </c>
    </row>
    <row r="19" spans="1:5" x14ac:dyDescent="0.2">
      <c r="A19" s="57"/>
      <c r="B19" s="69"/>
      <c r="C19" s="70"/>
    </row>
    <row r="20" spans="1:5" x14ac:dyDescent="0.2">
      <c r="A20" s="71" t="s">
        <v>611</v>
      </c>
      <c r="B20" s="71"/>
      <c r="C20" s="143">
        <v>31041373.600000001</v>
      </c>
    </row>
    <row r="22" spans="1:5" x14ac:dyDescent="0.2">
      <c r="B22" s="39" t="s">
        <v>620</v>
      </c>
    </row>
    <row r="23" spans="1:5" x14ac:dyDescent="0.2">
      <c r="B23" s="39" t="s">
        <v>619</v>
      </c>
    </row>
    <row r="28" spans="1:5" ht="15" x14ac:dyDescent="0.25">
      <c r="A28" s="171" t="s">
        <v>615</v>
      </c>
      <c r="B28" s="173"/>
      <c r="C28" s="173"/>
      <c r="D28" s="170"/>
      <c r="E28" s="128"/>
    </row>
    <row r="29" spans="1:5" ht="15" x14ac:dyDescent="0.25">
      <c r="A29" s="174" t="s">
        <v>616</v>
      </c>
      <c r="B29" s="175"/>
      <c r="C29" s="173"/>
      <c r="D29" s="170"/>
      <c r="E29" s="128"/>
    </row>
    <row r="30" spans="1:5" ht="15" x14ac:dyDescent="0.25">
      <c r="A30" s="174" t="s">
        <v>617</v>
      </c>
      <c r="B30" s="173"/>
      <c r="C30" s="173"/>
      <c r="D30" s="170"/>
      <c r="E30" s="128"/>
    </row>
    <row r="31" spans="1:5" ht="15" x14ac:dyDescent="0.25">
      <c r="A31" s="174" t="s">
        <v>618</v>
      </c>
      <c r="B31" s="171"/>
      <c r="C31" s="172"/>
      <c r="D31" s="170"/>
      <c r="E31" s="128"/>
    </row>
  </sheetData>
  <mergeCells count="4">
    <mergeCell ref="A1:C1"/>
    <mergeCell ref="A2:C2"/>
    <mergeCell ref="A3:C3"/>
    <mergeCell ref="A4:C4"/>
  </mergeCells>
  <pageMargins left="0.51181102362204722" right="0.31496062992125984" top="0.74803149606299213" bottom="0.74803149606299213" header="0.31496062992125984" footer="0.31496062992125984"/>
  <pageSetup scale="9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opLeftCell="A16" workbookViewId="0">
      <selection activeCell="B41" sqref="B4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92" t="s">
        <v>613</v>
      </c>
      <c r="B1" s="193"/>
      <c r="C1" s="194"/>
    </row>
    <row r="2" spans="1:3" s="41" customFormat="1" ht="18.95" customHeight="1" x14ac:dyDescent="0.25">
      <c r="A2" s="195" t="s">
        <v>567</v>
      </c>
      <c r="B2" s="196"/>
      <c r="C2" s="197"/>
    </row>
    <row r="3" spans="1:3" s="41" customFormat="1" ht="18.95" customHeight="1" x14ac:dyDescent="0.25">
      <c r="A3" s="195" t="s">
        <v>614</v>
      </c>
      <c r="B3" s="198"/>
      <c r="C3" s="197"/>
    </row>
    <row r="4" spans="1:3" s="42" customFormat="1" x14ac:dyDescent="0.2">
      <c r="A4" s="189" t="s">
        <v>566</v>
      </c>
      <c r="B4" s="190"/>
      <c r="C4" s="191"/>
    </row>
    <row r="5" spans="1:3" x14ac:dyDescent="0.2">
      <c r="A5" s="82" t="s">
        <v>488</v>
      </c>
      <c r="B5" s="56"/>
      <c r="C5" s="147">
        <v>28090560.809999999</v>
      </c>
    </row>
    <row r="6" spans="1:3" x14ac:dyDescent="0.2">
      <c r="A6" s="76"/>
      <c r="B6" s="58"/>
      <c r="C6" s="77"/>
    </row>
    <row r="7" spans="1:3" x14ac:dyDescent="0.2">
      <c r="A7" s="66" t="s">
        <v>489</v>
      </c>
      <c r="B7" s="78"/>
      <c r="C7" s="144">
        <f>SUM(C8:C28)</f>
        <v>9991591.5899999999</v>
      </c>
    </row>
    <row r="8" spans="1:3" x14ac:dyDescent="0.2">
      <c r="A8" s="126">
        <v>2.1</v>
      </c>
      <c r="B8" s="83" t="s">
        <v>327</v>
      </c>
      <c r="C8" s="148">
        <v>0</v>
      </c>
    </row>
    <row r="9" spans="1:3" x14ac:dyDescent="0.2">
      <c r="A9" s="126">
        <v>2.2000000000000002</v>
      </c>
      <c r="B9" s="83" t="s">
        <v>324</v>
      </c>
      <c r="C9" s="148">
        <v>0</v>
      </c>
    </row>
    <row r="10" spans="1:3" x14ac:dyDescent="0.2">
      <c r="A10" s="88">
        <v>2.2999999999999998</v>
      </c>
      <c r="B10" s="75" t="s">
        <v>194</v>
      </c>
      <c r="C10" s="148">
        <v>21945.23</v>
      </c>
    </row>
    <row r="11" spans="1:3" x14ac:dyDescent="0.2">
      <c r="A11" s="88">
        <v>2.4</v>
      </c>
      <c r="B11" s="75" t="s">
        <v>195</v>
      </c>
      <c r="C11" s="148">
        <v>0</v>
      </c>
    </row>
    <row r="12" spans="1:3" x14ac:dyDescent="0.2">
      <c r="A12" s="88">
        <v>2.5</v>
      </c>
      <c r="B12" s="75" t="s">
        <v>196</v>
      </c>
      <c r="C12" s="148">
        <v>0</v>
      </c>
    </row>
    <row r="13" spans="1:3" x14ac:dyDescent="0.2">
      <c r="A13" s="88">
        <v>2.6</v>
      </c>
      <c r="B13" s="75" t="s">
        <v>197</v>
      </c>
      <c r="C13" s="148">
        <v>1522844.83</v>
      </c>
    </row>
    <row r="14" spans="1:3" x14ac:dyDescent="0.2">
      <c r="A14" s="88">
        <v>2.7</v>
      </c>
      <c r="B14" s="75" t="s">
        <v>198</v>
      </c>
      <c r="C14" s="148">
        <v>0</v>
      </c>
    </row>
    <row r="15" spans="1:3" x14ac:dyDescent="0.2">
      <c r="A15" s="88">
        <v>2.8</v>
      </c>
      <c r="B15" s="75" t="s">
        <v>199</v>
      </c>
      <c r="C15" s="148">
        <v>488462.38</v>
      </c>
    </row>
    <row r="16" spans="1:3" x14ac:dyDescent="0.2">
      <c r="A16" s="88">
        <v>2.9</v>
      </c>
      <c r="B16" s="75" t="s">
        <v>201</v>
      </c>
      <c r="C16" s="148">
        <v>0</v>
      </c>
    </row>
    <row r="17" spans="1:3" x14ac:dyDescent="0.2">
      <c r="A17" s="88" t="s">
        <v>490</v>
      </c>
      <c r="B17" s="75" t="s">
        <v>491</v>
      </c>
      <c r="C17" s="148">
        <v>0</v>
      </c>
    </row>
    <row r="18" spans="1:3" x14ac:dyDescent="0.2">
      <c r="A18" s="88" t="s">
        <v>514</v>
      </c>
      <c r="B18" s="75" t="s">
        <v>203</v>
      </c>
      <c r="C18" s="148">
        <v>52417.84</v>
      </c>
    </row>
    <row r="19" spans="1:3" x14ac:dyDescent="0.2">
      <c r="A19" s="88" t="s">
        <v>515</v>
      </c>
      <c r="B19" s="75" t="s">
        <v>492</v>
      </c>
      <c r="C19" s="148">
        <v>7905921.3099999996</v>
      </c>
    </row>
    <row r="20" spans="1:3" x14ac:dyDescent="0.2">
      <c r="A20" s="88" t="s">
        <v>516</v>
      </c>
      <c r="B20" s="75" t="s">
        <v>493</v>
      </c>
      <c r="C20" s="148">
        <v>0</v>
      </c>
    </row>
    <row r="21" spans="1:3" x14ac:dyDescent="0.2">
      <c r="A21" s="88" t="s">
        <v>517</v>
      </c>
      <c r="B21" s="75" t="s">
        <v>494</v>
      </c>
      <c r="C21" s="148">
        <v>0</v>
      </c>
    </row>
    <row r="22" spans="1:3" x14ac:dyDescent="0.2">
      <c r="A22" s="88" t="s">
        <v>495</v>
      </c>
      <c r="B22" s="75" t="s">
        <v>496</v>
      </c>
      <c r="C22" s="148">
        <v>0</v>
      </c>
    </row>
    <row r="23" spans="1:3" x14ac:dyDescent="0.2">
      <c r="A23" s="88" t="s">
        <v>497</v>
      </c>
      <c r="B23" s="75" t="s">
        <v>498</v>
      </c>
      <c r="C23" s="148">
        <v>0</v>
      </c>
    </row>
    <row r="24" spans="1:3" x14ac:dyDescent="0.2">
      <c r="A24" s="88" t="s">
        <v>499</v>
      </c>
      <c r="B24" s="75" t="s">
        <v>500</v>
      </c>
      <c r="C24" s="148">
        <v>0</v>
      </c>
    </row>
    <row r="25" spans="1:3" x14ac:dyDescent="0.2">
      <c r="A25" s="88" t="s">
        <v>501</v>
      </c>
      <c r="B25" s="75" t="s">
        <v>502</v>
      </c>
      <c r="C25" s="148">
        <v>0</v>
      </c>
    </row>
    <row r="26" spans="1:3" x14ac:dyDescent="0.2">
      <c r="A26" s="88" t="s">
        <v>503</v>
      </c>
      <c r="B26" s="75" t="s">
        <v>504</v>
      </c>
      <c r="C26" s="148">
        <v>0</v>
      </c>
    </row>
    <row r="27" spans="1:3" x14ac:dyDescent="0.2">
      <c r="A27" s="88" t="s">
        <v>505</v>
      </c>
      <c r="B27" s="75" t="s">
        <v>506</v>
      </c>
      <c r="C27" s="148">
        <v>0</v>
      </c>
    </row>
    <row r="28" spans="1:3" x14ac:dyDescent="0.2">
      <c r="A28" s="88" t="s">
        <v>507</v>
      </c>
      <c r="B28" s="83" t="s">
        <v>508</v>
      </c>
      <c r="C28" s="148">
        <v>0</v>
      </c>
    </row>
    <row r="29" spans="1:3" x14ac:dyDescent="0.2">
      <c r="A29" s="89"/>
      <c r="B29" s="84"/>
      <c r="C29" s="85"/>
    </row>
    <row r="30" spans="1:3" x14ac:dyDescent="0.2">
      <c r="A30" s="86" t="s">
        <v>509</v>
      </c>
      <c r="B30" s="87"/>
      <c r="C30" s="149">
        <f>SUM(C31:C35)</f>
        <v>0</v>
      </c>
    </row>
    <row r="31" spans="1:3" x14ac:dyDescent="0.2">
      <c r="A31" s="88" t="s">
        <v>510</v>
      </c>
      <c r="B31" s="75" t="s">
        <v>396</v>
      </c>
      <c r="C31" s="148">
        <v>0</v>
      </c>
    </row>
    <row r="32" spans="1:3" x14ac:dyDescent="0.2">
      <c r="A32" s="88" t="s">
        <v>511</v>
      </c>
      <c r="B32" s="75" t="s">
        <v>80</v>
      </c>
      <c r="C32" s="148">
        <v>0</v>
      </c>
    </row>
    <row r="33" spans="1:5" x14ac:dyDescent="0.2">
      <c r="A33" s="88" t="s">
        <v>512</v>
      </c>
      <c r="B33" s="75" t="s">
        <v>406</v>
      </c>
      <c r="C33" s="148">
        <v>0</v>
      </c>
    </row>
    <row r="34" spans="1:5" x14ac:dyDescent="0.2">
      <c r="A34" s="88" t="s">
        <v>621</v>
      </c>
      <c r="B34" s="75" t="s">
        <v>412</v>
      </c>
      <c r="C34" s="148">
        <v>0</v>
      </c>
    </row>
    <row r="35" spans="1:5" x14ac:dyDescent="0.2">
      <c r="A35" s="88" t="s">
        <v>622</v>
      </c>
      <c r="B35" s="83" t="s">
        <v>513</v>
      </c>
      <c r="C35" s="150">
        <v>0</v>
      </c>
    </row>
    <row r="36" spans="1:5" x14ac:dyDescent="0.2">
      <c r="A36" s="76"/>
      <c r="B36" s="79"/>
      <c r="C36" s="80"/>
    </row>
    <row r="37" spans="1:5" x14ac:dyDescent="0.2">
      <c r="A37" s="81" t="s">
        <v>612</v>
      </c>
      <c r="B37" s="56"/>
      <c r="C37" s="143">
        <v>18098969.219999999</v>
      </c>
    </row>
    <row r="39" spans="1:5" x14ac:dyDescent="0.2">
      <c r="B39" s="39" t="s">
        <v>576</v>
      </c>
    </row>
    <row r="43" spans="1:5" ht="15" x14ac:dyDescent="0.25">
      <c r="A43" s="171" t="s">
        <v>615</v>
      </c>
      <c r="B43" s="173"/>
      <c r="C43" s="173"/>
      <c r="D43" s="170"/>
      <c r="E43" s="128"/>
    </row>
    <row r="44" spans="1:5" ht="15" x14ac:dyDescent="0.25">
      <c r="A44" s="174" t="s">
        <v>616</v>
      </c>
      <c r="B44" s="175"/>
      <c r="C44" s="173"/>
      <c r="D44" s="170"/>
      <c r="E44" s="128"/>
    </row>
    <row r="45" spans="1:5" ht="15" x14ac:dyDescent="0.25">
      <c r="A45" s="174" t="s">
        <v>617</v>
      </c>
      <c r="B45" s="173"/>
      <c r="C45" s="173"/>
      <c r="D45" s="170"/>
      <c r="E45" s="128"/>
    </row>
    <row r="46" spans="1:5" ht="15" x14ac:dyDescent="0.25">
      <c r="A46" s="174" t="s">
        <v>618</v>
      </c>
      <c r="B46" s="171"/>
      <c r="C46" s="172"/>
      <c r="D46" s="170"/>
      <c r="E46" s="128"/>
    </row>
  </sheetData>
  <mergeCells count="4">
    <mergeCell ref="A1:C1"/>
    <mergeCell ref="A2:C2"/>
    <mergeCell ref="A3:C3"/>
    <mergeCell ref="A4:C4"/>
  </mergeCells>
  <pageMargins left="0.51181102362204722" right="0.31496062992125984" top="0.74803149606299213" bottom="0.74803149606299213" header="0.31496062992125984" footer="0.31496062992125984"/>
  <pageSetup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>
      <selection activeCell="D18" sqref="D1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3" t="s">
        <v>50</v>
      </c>
      <c r="C1" s="114"/>
      <c r="D1" s="114"/>
      <c r="E1" s="115"/>
    </row>
    <row r="2" spans="1:8" ht="15" customHeight="1" x14ac:dyDescent="0.2">
      <c r="A2" s="2" t="s">
        <v>31</v>
      </c>
    </row>
    <row r="3" spans="1:8" x14ac:dyDescent="0.2">
      <c r="A3" s="1"/>
    </row>
    <row r="4" spans="1:8" s="117" customFormat="1" x14ac:dyDescent="0.2">
      <c r="A4" s="116" t="s">
        <v>33</v>
      </c>
    </row>
    <row r="5" spans="1:8" s="117" customFormat="1" ht="39.950000000000003" customHeight="1" x14ac:dyDescent="0.2">
      <c r="A5" s="199" t="s">
        <v>34</v>
      </c>
      <c r="B5" s="199"/>
      <c r="C5" s="199"/>
      <c r="D5" s="199"/>
      <c r="E5" s="199"/>
      <c r="H5" s="118"/>
    </row>
    <row r="6" spans="1:8" s="117" customFormat="1" x14ac:dyDescent="0.2">
      <c r="A6" s="119"/>
      <c r="B6" s="119"/>
      <c r="C6" s="119"/>
      <c r="D6" s="119"/>
      <c r="H6" s="118"/>
    </row>
    <row r="7" spans="1:8" s="117" customFormat="1" ht="12.75" x14ac:dyDescent="0.2">
      <c r="A7" s="118" t="s">
        <v>35</v>
      </c>
      <c r="B7" s="118"/>
      <c r="C7" s="118"/>
      <c r="D7" s="118"/>
    </row>
    <row r="8" spans="1:8" s="117" customFormat="1" x14ac:dyDescent="0.2">
      <c r="A8" s="118"/>
      <c r="B8" s="118"/>
      <c r="C8" s="118"/>
      <c r="D8" s="118"/>
    </row>
    <row r="9" spans="1:8" s="117" customFormat="1" x14ac:dyDescent="0.2">
      <c r="A9" s="132" t="s">
        <v>85</v>
      </c>
      <c r="B9" s="118"/>
      <c r="C9" s="118"/>
      <c r="D9" s="118"/>
    </row>
    <row r="10" spans="1:8" s="117" customFormat="1" ht="26.1" customHeight="1" x14ac:dyDescent="0.2">
      <c r="A10" s="120" t="s">
        <v>544</v>
      </c>
      <c r="B10" s="200" t="s">
        <v>36</v>
      </c>
      <c r="C10" s="200"/>
      <c r="D10" s="200"/>
      <c r="E10" s="200"/>
    </row>
    <row r="11" spans="1:8" s="117" customFormat="1" ht="12.95" customHeight="1" x14ac:dyDescent="0.2">
      <c r="A11" s="121" t="s">
        <v>545</v>
      </c>
      <c r="B11" s="122" t="s">
        <v>37</v>
      </c>
      <c r="C11" s="122"/>
      <c r="D11" s="122"/>
      <c r="E11" s="122"/>
    </row>
    <row r="12" spans="1:8" s="117" customFormat="1" ht="26.1" customHeight="1" x14ac:dyDescent="0.2">
      <c r="A12" s="121" t="s">
        <v>546</v>
      </c>
      <c r="B12" s="200" t="s">
        <v>38</v>
      </c>
      <c r="C12" s="200"/>
      <c r="D12" s="200"/>
      <c r="E12" s="200"/>
    </row>
    <row r="13" spans="1:8" s="117" customFormat="1" ht="26.1" customHeight="1" x14ac:dyDescent="0.2">
      <c r="A13" s="121" t="s">
        <v>547</v>
      </c>
      <c r="B13" s="200" t="s">
        <v>39</v>
      </c>
      <c r="C13" s="200"/>
      <c r="D13" s="200"/>
      <c r="E13" s="200"/>
    </row>
    <row r="14" spans="1:8" s="117" customFormat="1" ht="11.25" customHeight="1" x14ac:dyDescent="0.2">
      <c r="A14" s="123"/>
      <c r="B14" s="124"/>
      <c r="C14" s="124"/>
      <c r="D14" s="124"/>
      <c r="E14" s="124"/>
    </row>
    <row r="15" spans="1:8" s="117" customFormat="1" ht="39" customHeight="1" x14ac:dyDescent="0.2">
      <c r="A15" s="120" t="s">
        <v>548</v>
      </c>
      <c r="B15" s="122" t="s">
        <v>40</v>
      </c>
    </row>
    <row r="16" spans="1:8" s="117" customFormat="1" ht="12.95" customHeight="1" x14ac:dyDescent="0.2">
      <c r="A16" s="121" t="s">
        <v>549</v>
      </c>
    </row>
    <row r="17" spans="1:4" s="117" customFormat="1" ht="12.95" customHeight="1" x14ac:dyDescent="0.2">
      <c r="A17" s="122"/>
    </row>
    <row r="18" spans="1:4" s="117" customFormat="1" ht="12.95" customHeight="1" x14ac:dyDescent="0.2">
      <c r="A18" s="132" t="s">
        <v>83</v>
      </c>
    </row>
    <row r="19" spans="1:4" s="117" customFormat="1" ht="12.95" customHeight="1" x14ac:dyDescent="0.2">
      <c r="A19" s="125" t="s">
        <v>550</v>
      </c>
    </row>
    <row r="20" spans="1:4" s="117" customFormat="1" ht="12.95" customHeight="1" x14ac:dyDescent="0.2">
      <c r="A20" s="125" t="s">
        <v>551</v>
      </c>
    </row>
    <row r="21" spans="1:4" s="117" customFormat="1" x14ac:dyDescent="0.2">
      <c r="A21" s="118"/>
    </row>
    <row r="22" spans="1:4" s="117" customFormat="1" x14ac:dyDescent="0.2">
      <c r="A22" s="118" t="s">
        <v>470</v>
      </c>
      <c r="B22" s="118"/>
      <c r="C22" s="118"/>
      <c r="D22" s="118"/>
    </row>
    <row r="23" spans="1:4" s="117" customFormat="1" x14ac:dyDescent="0.2">
      <c r="A23" s="118" t="s">
        <v>471</v>
      </c>
      <c r="B23" s="118"/>
      <c r="C23" s="118"/>
      <c r="D23" s="118"/>
    </row>
    <row r="24" spans="1:4" s="117" customFormat="1" x14ac:dyDescent="0.2">
      <c r="A24" s="118" t="s">
        <v>472</v>
      </c>
      <c r="B24" s="118"/>
      <c r="C24" s="118"/>
      <c r="D24" s="118"/>
    </row>
    <row r="25" spans="1:4" s="117" customFormat="1" x14ac:dyDescent="0.2">
      <c r="A25" s="118" t="s">
        <v>473</v>
      </c>
      <c r="B25" s="118"/>
      <c r="C25" s="118"/>
      <c r="D25" s="118"/>
    </row>
    <row r="26" spans="1:4" s="117" customFormat="1" x14ac:dyDescent="0.2">
      <c r="A26" s="118" t="s">
        <v>474</v>
      </c>
      <c r="B26" s="118"/>
      <c r="C26" s="118"/>
      <c r="D26" s="118"/>
    </row>
    <row r="27" spans="1:4" s="117" customFormat="1" x14ac:dyDescent="0.2">
      <c r="A27" s="118"/>
      <c r="B27" s="118"/>
      <c r="C27" s="118"/>
      <c r="D27" s="118"/>
    </row>
    <row r="28" spans="1:4" s="117" customFormat="1" ht="12" x14ac:dyDescent="0.2">
      <c r="A28" s="123" t="s">
        <v>84</v>
      </c>
      <c r="B28" s="118"/>
      <c r="C28" s="118"/>
      <c r="D28" s="118"/>
    </row>
    <row r="29" spans="1:4" s="117" customFormat="1" x14ac:dyDescent="0.2">
      <c r="A29" s="118"/>
      <c r="B29" s="118"/>
      <c r="C29" s="118"/>
      <c r="D29" s="11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142" zoomScale="106" zoomScaleNormal="106" workbookViewId="0">
      <selection activeCell="A155" sqref="A155:D15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19.5703125" style="20" customWidth="1"/>
    <col min="6" max="6" width="16" style="20" customWidth="1"/>
    <col min="7" max="7" width="15.140625" style="20" customWidth="1"/>
    <col min="8" max="8" width="16.42578125" style="20" customWidth="1"/>
    <col min="9" max="9" width="11.85546875" style="20" bestFit="1" customWidth="1"/>
    <col min="10" max="16384" width="9.140625" style="20"/>
  </cols>
  <sheetData>
    <row r="1" spans="1:8" s="16" customFormat="1" ht="18.95" customHeight="1" x14ac:dyDescent="0.25">
      <c r="A1" s="179" t="s">
        <v>613</v>
      </c>
      <c r="B1" s="180"/>
      <c r="C1" s="180"/>
      <c r="D1" s="180"/>
      <c r="E1" s="180"/>
      <c r="F1" s="180"/>
      <c r="G1" s="14" t="s">
        <v>557</v>
      </c>
      <c r="H1" s="25">
        <v>2023</v>
      </c>
    </row>
    <row r="2" spans="1:8" s="16" customFormat="1" ht="18.95" customHeight="1" x14ac:dyDescent="0.25">
      <c r="A2" s="179" t="s">
        <v>561</v>
      </c>
      <c r="B2" s="180"/>
      <c r="C2" s="180"/>
      <c r="D2" s="180"/>
      <c r="E2" s="180"/>
      <c r="F2" s="180"/>
      <c r="G2" s="14" t="s">
        <v>558</v>
      </c>
      <c r="H2" s="25" t="s">
        <v>560</v>
      </c>
    </row>
    <row r="3" spans="1:8" s="16" customFormat="1" ht="18.95" customHeight="1" x14ac:dyDescent="0.25">
      <c r="A3" s="179" t="s">
        <v>614</v>
      </c>
      <c r="B3" s="180"/>
      <c r="C3" s="180"/>
      <c r="D3" s="180"/>
      <c r="E3" s="180"/>
      <c r="F3" s="180"/>
      <c r="G3" s="14" t="s">
        <v>559</v>
      </c>
      <c r="H3" s="25">
        <v>1</v>
      </c>
    </row>
    <row r="4" spans="1:8" x14ac:dyDescent="0.2">
      <c r="A4" s="18" t="s">
        <v>151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113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106</v>
      </c>
      <c r="B7" s="21" t="s">
        <v>103</v>
      </c>
      <c r="C7" s="21" t="s">
        <v>104</v>
      </c>
      <c r="D7" s="21" t="s">
        <v>105</v>
      </c>
      <c r="E7" s="21"/>
      <c r="F7" s="21"/>
      <c r="G7" s="21"/>
      <c r="H7" s="21"/>
    </row>
    <row r="8" spans="1:8" x14ac:dyDescent="0.2">
      <c r="A8" s="22">
        <v>1114</v>
      </c>
      <c r="B8" s="20" t="s">
        <v>152</v>
      </c>
      <c r="C8" s="24">
        <v>40350446.140000001</v>
      </c>
    </row>
    <row r="9" spans="1:8" x14ac:dyDescent="0.2">
      <c r="A9" s="22">
        <v>1115</v>
      </c>
      <c r="B9" s="20" t="s">
        <v>153</v>
      </c>
      <c r="C9" s="24">
        <v>0</v>
      </c>
    </row>
    <row r="10" spans="1:8" x14ac:dyDescent="0.2">
      <c r="A10" s="22">
        <v>1121</v>
      </c>
      <c r="B10" s="20" t="s">
        <v>154</v>
      </c>
      <c r="C10" s="24">
        <v>0</v>
      </c>
    </row>
    <row r="11" spans="1:8" x14ac:dyDescent="0.2">
      <c r="A11" s="22">
        <v>1211</v>
      </c>
      <c r="B11" s="20" t="s">
        <v>155</v>
      </c>
      <c r="C11" s="24">
        <v>0</v>
      </c>
    </row>
    <row r="13" spans="1:8" x14ac:dyDescent="0.2">
      <c r="A13" s="19" t="s">
        <v>114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106</v>
      </c>
      <c r="B14" s="21" t="s">
        <v>103</v>
      </c>
      <c r="C14" s="21" t="s">
        <v>104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142</v>
      </c>
    </row>
    <row r="15" spans="1:8" x14ac:dyDescent="0.2">
      <c r="A15" s="22">
        <v>1122</v>
      </c>
      <c r="B15" s="20" t="s">
        <v>156</v>
      </c>
      <c r="C15" s="24">
        <v>1204.52</v>
      </c>
      <c r="D15" s="24">
        <v>1204.52</v>
      </c>
      <c r="E15" s="24">
        <v>1204.25</v>
      </c>
      <c r="F15" s="24">
        <v>1204.18</v>
      </c>
      <c r="G15" s="24">
        <v>1271.1199999999999</v>
      </c>
    </row>
    <row r="16" spans="1:8" x14ac:dyDescent="0.2">
      <c r="A16" s="22">
        <v>1124</v>
      </c>
      <c r="B16" s="20" t="s">
        <v>157</v>
      </c>
      <c r="C16" s="24">
        <v>26827419.859999999</v>
      </c>
      <c r="D16" s="24">
        <v>30677398.969999999</v>
      </c>
      <c r="E16" s="24">
        <v>33073834.719999999</v>
      </c>
      <c r="F16" s="24">
        <v>29090288.25</v>
      </c>
      <c r="G16" s="24">
        <v>32358067.539999999</v>
      </c>
    </row>
    <row r="18" spans="1:8" x14ac:dyDescent="0.2">
      <c r="A18" s="19" t="s">
        <v>115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106</v>
      </c>
      <c r="B19" s="21" t="s">
        <v>103</v>
      </c>
      <c r="C19" s="21" t="s">
        <v>104</v>
      </c>
      <c r="D19" s="21" t="s">
        <v>158</v>
      </c>
      <c r="E19" s="21" t="s">
        <v>159</v>
      </c>
      <c r="F19" s="21" t="s">
        <v>160</v>
      </c>
      <c r="G19" s="21" t="s">
        <v>161</v>
      </c>
      <c r="H19" s="21" t="s">
        <v>162</v>
      </c>
    </row>
    <row r="20" spans="1:8" x14ac:dyDescent="0.2">
      <c r="A20" s="22">
        <v>1123</v>
      </c>
      <c r="B20" s="20" t="s">
        <v>163</v>
      </c>
      <c r="C20" s="24">
        <v>183512.94</v>
      </c>
      <c r="D20" s="24">
        <v>183512.94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164</v>
      </c>
      <c r="C21" s="24">
        <v>32000</v>
      </c>
      <c r="D21" s="24">
        <v>32000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527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528</v>
      </c>
      <c r="C23" s="24">
        <v>12001181.43</v>
      </c>
      <c r="D23" s="24">
        <v>12001181.43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165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166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167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168</v>
      </c>
      <c r="C27" s="24">
        <v>1234009.42</v>
      </c>
      <c r="D27" s="24">
        <v>1234009.42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169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529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106</v>
      </c>
      <c r="B31" s="21" t="s">
        <v>103</v>
      </c>
      <c r="C31" s="21" t="s">
        <v>104</v>
      </c>
      <c r="D31" s="21" t="s">
        <v>118</v>
      </c>
      <c r="E31" s="21" t="s">
        <v>117</v>
      </c>
      <c r="F31" s="21" t="s">
        <v>170</v>
      </c>
      <c r="G31" s="21" t="s">
        <v>120</v>
      </c>
      <c r="H31" s="21"/>
    </row>
    <row r="32" spans="1:8" x14ac:dyDescent="0.2">
      <c r="A32" s="22">
        <v>1140</v>
      </c>
      <c r="B32" s="20" t="s">
        <v>171</v>
      </c>
      <c r="C32" s="24">
        <f>SUM(C33:C37)</f>
        <v>0</v>
      </c>
    </row>
    <row r="33" spans="1:8" x14ac:dyDescent="0.2">
      <c r="A33" s="22">
        <v>1141</v>
      </c>
      <c r="B33" s="20" t="s">
        <v>172</v>
      </c>
      <c r="C33" s="24">
        <v>0</v>
      </c>
    </row>
    <row r="34" spans="1:8" x14ac:dyDescent="0.2">
      <c r="A34" s="22">
        <v>1142</v>
      </c>
      <c r="B34" s="20" t="s">
        <v>173</v>
      </c>
      <c r="C34" s="24">
        <v>0</v>
      </c>
    </row>
    <row r="35" spans="1:8" x14ac:dyDescent="0.2">
      <c r="A35" s="22">
        <v>1143</v>
      </c>
      <c r="B35" s="20" t="s">
        <v>174</v>
      </c>
      <c r="C35" s="24">
        <v>0</v>
      </c>
    </row>
    <row r="36" spans="1:8" x14ac:dyDescent="0.2">
      <c r="A36" s="22">
        <v>1144</v>
      </c>
      <c r="B36" s="20" t="s">
        <v>175</v>
      </c>
      <c r="C36" s="24">
        <v>0</v>
      </c>
    </row>
    <row r="37" spans="1:8" x14ac:dyDescent="0.2">
      <c r="A37" s="22">
        <v>1145</v>
      </c>
      <c r="B37" s="20" t="s">
        <v>176</v>
      </c>
      <c r="C37" s="24">
        <v>0</v>
      </c>
    </row>
    <row r="39" spans="1:8" x14ac:dyDescent="0.2">
      <c r="A39" s="19" t="s">
        <v>177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106</v>
      </c>
      <c r="B40" s="21" t="s">
        <v>103</v>
      </c>
      <c r="C40" s="21" t="s">
        <v>104</v>
      </c>
      <c r="D40" s="21" t="s">
        <v>116</v>
      </c>
      <c r="E40" s="21" t="s">
        <v>119</v>
      </c>
      <c r="F40" s="21" t="s">
        <v>178</v>
      </c>
      <c r="G40" s="21"/>
      <c r="H40" s="21"/>
    </row>
    <row r="41" spans="1:8" x14ac:dyDescent="0.2">
      <c r="A41" s="22">
        <v>1150</v>
      </c>
      <c r="B41" s="20" t="s">
        <v>179</v>
      </c>
      <c r="C41" s="24">
        <f>C42</f>
        <v>3385113.85</v>
      </c>
    </row>
    <row r="42" spans="1:8" x14ac:dyDescent="0.2">
      <c r="A42" s="22">
        <v>1151</v>
      </c>
      <c r="B42" s="20" t="s">
        <v>180</v>
      </c>
      <c r="C42" s="24">
        <v>3385113.85</v>
      </c>
    </row>
    <row r="44" spans="1:8" x14ac:dyDescent="0.2">
      <c r="A44" s="19" t="s">
        <v>121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106</v>
      </c>
      <c r="B45" s="21" t="s">
        <v>103</v>
      </c>
      <c r="C45" s="21" t="s">
        <v>104</v>
      </c>
      <c r="D45" s="21" t="s">
        <v>105</v>
      </c>
      <c r="E45" s="21" t="s">
        <v>162</v>
      </c>
      <c r="F45" s="21"/>
      <c r="G45" s="21"/>
      <c r="H45" s="21"/>
    </row>
    <row r="46" spans="1:8" x14ac:dyDescent="0.2">
      <c r="A46" s="22">
        <v>1213</v>
      </c>
      <c r="B46" s="20" t="s">
        <v>181</v>
      </c>
      <c r="C46" s="24">
        <v>0</v>
      </c>
    </row>
    <row r="48" spans="1:8" x14ac:dyDescent="0.2">
      <c r="A48" s="19" t="s">
        <v>122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106</v>
      </c>
      <c r="B49" s="21" t="s">
        <v>103</v>
      </c>
      <c r="C49" s="21" t="s">
        <v>104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182</v>
      </c>
      <c r="C50" s="24">
        <v>0</v>
      </c>
    </row>
    <row r="52" spans="1:9" x14ac:dyDescent="0.2">
      <c r="A52" s="19" t="s">
        <v>126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106</v>
      </c>
      <c r="B53" s="21" t="s">
        <v>103</v>
      </c>
      <c r="C53" s="21" t="s">
        <v>104</v>
      </c>
      <c r="D53" s="21" t="s">
        <v>123</v>
      </c>
      <c r="E53" s="21" t="s">
        <v>124</v>
      </c>
      <c r="F53" s="21" t="s">
        <v>116</v>
      </c>
      <c r="G53" s="21" t="s">
        <v>183</v>
      </c>
      <c r="H53" s="21" t="s">
        <v>125</v>
      </c>
      <c r="I53" s="21" t="s">
        <v>184</v>
      </c>
    </row>
    <row r="54" spans="1:9" x14ac:dyDescent="0.2">
      <c r="A54" s="22">
        <v>1230</v>
      </c>
      <c r="B54" s="20" t="s">
        <v>185</v>
      </c>
      <c r="C54" s="24">
        <f>SUM(C55:C61)</f>
        <v>193622656.59999999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186</v>
      </c>
      <c r="C55" s="24">
        <v>26120180.829999998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187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188</v>
      </c>
      <c r="C57" s="24">
        <v>92523190.859999999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189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190</v>
      </c>
      <c r="C59" s="24">
        <v>74557344.760000005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191</v>
      </c>
      <c r="C60" s="24">
        <v>421940.15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192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193</v>
      </c>
      <c r="C62" s="24">
        <f>SUM(C63:C70)</f>
        <v>58606872.200000003</v>
      </c>
      <c r="D62" s="24">
        <f t="shared" ref="D62:E62" si="0">SUM(D63:D70)</f>
        <v>0</v>
      </c>
      <c r="E62" s="24">
        <f t="shared" si="0"/>
        <v>36255230.25</v>
      </c>
    </row>
    <row r="63" spans="1:9" x14ac:dyDescent="0.2">
      <c r="A63" s="22">
        <v>1241</v>
      </c>
      <c r="B63" s="20" t="s">
        <v>194</v>
      </c>
      <c r="C63" s="24">
        <v>4811158.28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195</v>
      </c>
      <c r="C64" s="24">
        <v>82785.63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196</v>
      </c>
      <c r="C65" s="24">
        <v>523593.14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197</v>
      </c>
      <c r="C66" s="24">
        <v>22216444.629999999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198</v>
      </c>
      <c r="C67" s="24">
        <v>0</v>
      </c>
      <c r="D67" s="24">
        <v>0</v>
      </c>
      <c r="E67" s="24">
        <v>36255230.25</v>
      </c>
    </row>
    <row r="68" spans="1:9" x14ac:dyDescent="0.2">
      <c r="A68" s="22">
        <v>1246</v>
      </c>
      <c r="B68" s="20" t="s">
        <v>199</v>
      </c>
      <c r="C68" s="24">
        <v>30961045.52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200</v>
      </c>
      <c r="C69" s="24">
        <v>11845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201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127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106</v>
      </c>
      <c r="B73" s="21" t="s">
        <v>103</v>
      </c>
      <c r="C73" s="21" t="s">
        <v>104</v>
      </c>
      <c r="D73" s="21" t="s">
        <v>128</v>
      </c>
      <c r="E73" s="21" t="s">
        <v>202</v>
      </c>
      <c r="F73" s="21" t="s">
        <v>116</v>
      </c>
      <c r="G73" s="21" t="s">
        <v>183</v>
      </c>
      <c r="H73" s="21" t="s">
        <v>125</v>
      </c>
      <c r="I73" s="21" t="s">
        <v>184</v>
      </c>
    </row>
    <row r="74" spans="1:9" x14ac:dyDescent="0.2">
      <c r="A74" s="22">
        <v>1250</v>
      </c>
      <c r="B74" s="20" t="s">
        <v>203</v>
      </c>
      <c r="C74" s="24">
        <f>SUM(C75:C79)</f>
        <v>4333767.68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204</v>
      </c>
      <c r="C75" s="24">
        <v>752417.84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205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206</v>
      </c>
      <c r="C77" s="24">
        <v>3480501.84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207</v>
      </c>
      <c r="C78" s="24">
        <v>100848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208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209</v>
      </c>
      <c r="C80" s="24">
        <f>SUM(C81:C86)</f>
        <v>14848111.550000001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210</v>
      </c>
      <c r="C81" s="24">
        <v>14848111.550000001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211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212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213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214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215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129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106</v>
      </c>
      <c r="B89" s="21" t="s">
        <v>103</v>
      </c>
      <c r="C89" s="21" t="s">
        <v>104</v>
      </c>
      <c r="D89" s="21" t="s">
        <v>216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217</v>
      </c>
      <c r="C90" s="24">
        <f>SUM(C91:C92)</f>
        <v>0</v>
      </c>
    </row>
    <row r="91" spans="1:8" x14ac:dyDescent="0.2">
      <c r="A91" s="22">
        <v>1161</v>
      </c>
      <c r="B91" s="20" t="s">
        <v>218</v>
      </c>
      <c r="C91" s="24">
        <v>0</v>
      </c>
    </row>
    <row r="92" spans="1:8" x14ac:dyDescent="0.2">
      <c r="A92" s="22">
        <v>1162</v>
      </c>
      <c r="B92" s="20" t="s">
        <v>219</v>
      </c>
      <c r="C92" s="24">
        <v>0</v>
      </c>
    </row>
    <row r="94" spans="1:8" x14ac:dyDescent="0.2">
      <c r="A94" s="19" t="s">
        <v>530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106</v>
      </c>
      <c r="B95" s="21" t="s">
        <v>103</v>
      </c>
      <c r="C95" s="21" t="s">
        <v>104</v>
      </c>
      <c r="D95" s="21" t="s">
        <v>162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538</v>
      </c>
      <c r="C96" s="24">
        <f>SUM(C97:C100)</f>
        <v>0</v>
      </c>
    </row>
    <row r="97" spans="1:8" x14ac:dyDescent="0.2">
      <c r="A97" s="22">
        <v>1191</v>
      </c>
      <c r="B97" s="20" t="s">
        <v>531</v>
      </c>
      <c r="C97" s="24">
        <v>0</v>
      </c>
    </row>
    <row r="98" spans="1:8" x14ac:dyDescent="0.2">
      <c r="A98" s="22">
        <v>1192</v>
      </c>
      <c r="B98" s="20" t="s">
        <v>532</v>
      </c>
      <c r="C98" s="24">
        <v>0</v>
      </c>
    </row>
    <row r="99" spans="1:8" x14ac:dyDescent="0.2">
      <c r="A99" s="22">
        <v>1193</v>
      </c>
      <c r="B99" s="20" t="s">
        <v>533</v>
      </c>
      <c r="C99" s="24">
        <v>0</v>
      </c>
    </row>
    <row r="100" spans="1:8" x14ac:dyDescent="0.2">
      <c r="A100" s="22">
        <v>1194</v>
      </c>
      <c r="B100" s="20" t="s">
        <v>534</v>
      </c>
      <c r="C100" s="24">
        <v>0</v>
      </c>
    </row>
    <row r="101" spans="1:8" x14ac:dyDescent="0.2">
      <c r="A101" s="19" t="s">
        <v>577</v>
      </c>
      <c r="C101" s="24"/>
    </row>
    <row r="102" spans="1:8" x14ac:dyDescent="0.2">
      <c r="A102" s="21" t="s">
        <v>106</v>
      </c>
      <c r="B102" s="21" t="s">
        <v>103</v>
      </c>
      <c r="C102" s="21" t="s">
        <v>104</v>
      </c>
      <c r="D102" s="21" t="s">
        <v>162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220</v>
      </c>
      <c r="C103" s="24">
        <f>SUM(C104:C106)</f>
        <v>0</v>
      </c>
    </row>
    <row r="104" spans="1:8" x14ac:dyDescent="0.2">
      <c r="A104" s="22">
        <v>1291</v>
      </c>
      <c r="B104" s="20" t="s">
        <v>221</v>
      </c>
      <c r="C104" s="24">
        <v>0</v>
      </c>
    </row>
    <row r="105" spans="1:8" x14ac:dyDescent="0.2">
      <c r="A105" s="22">
        <v>1292</v>
      </c>
      <c r="B105" s="20" t="s">
        <v>222</v>
      </c>
      <c r="C105" s="24">
        <v>0</v>
      </c>
    </row>
    <row r="106" spans="1:8" x14ac:dyDescent="0.2">
      <c r="A106" s="22">
        <v>1293</v>
      </c>
      <c r="B106" s="20" t="s">
        <v>223</v>
      </c>
      <c r="C106" s="24">
        <v>0</v>
      </c>
    </row>
    <row r="108" spans="1:8" x14ac:dyDescent="0.2">
      <c r="A108" s="19" t="s">
        <v>131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106</v>
      </c>
      <c r="B109" s="21" t="s">
        <v>103</v>
      </c>
      <c r="C109" s="21" t="s">
        <v>104</v>
      </c>
      <c r="D109" s="21" t="s">
        <v>158</v>
      </c>
      <c r="E109" s="21" t="s">
        <v>159</v>
      </c>
      <c r="F109" s="21" t="s">
        <v>160</v>
      </c>
      <c r="G109" s="21" t="s">
        <v>224</v>
      </c>
      <c r="H109" s="21" t="s">
        <v>225</v>
      </c>
    </row>
    <row r="110" spans="1:8" x14ac:dyDescent="0.2">
      <c r="A110" s="22">
        <v>2110</v>
      </c>
      <c r="B110" s="20" t="s">
        <v>226</v>
      </c>
      <c r="C110" s="24">
        <f>SUM(C111:C119)</f>
        <v>2688485.58</v>
      </c>
      <c r="D110" s="24">
        <f>SUM(D111:D119)</f>
        <v>2688485.58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227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228</v>
      </c>
      <c r="C112" s="24">
        <v>477036.32</v>
      </c>
      <c r="D112" s="24">
        <f t="shared" ref="D112:D119" si="1">C112</f>
        <v>477036.32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229</v>
      </c>
      <c r="C113" s="24">
        <v>198176.62</v>
      </c>
      <c r="D113" s="24">
        <f t="shared" si="1"/>
        <v>198176.62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230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231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232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233</v>
      </c>
      <c r="C117" s="24">
        <v>2003053.42</v>
      </c>
      <c r="D117" s="24">
        <f t="shared" si="1"/>
        <v>2003053.42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234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235</v>
      </c>
      <c r="C119" s="24">
        <v>10219.219999999999</v>
      </c>
      <c r="D119" s="24">
        <f t="shared" si="1"/>
        <v>10219.219999999999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236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237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238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239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132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106</v>
      </c>
      <c r="B126" s="21" t="s">
        <v>103</v>
      </c>
      <c r="C126" s="21" t="s">
        <v>104</v>
      </c>
      <c r="D126" s="21" t="s">
        <v>107</v>
      </c>
      <c r="E126" s="21" t="s">
        <v>162</v>
      </c>
      <c r="F126" s="21"/>
      <c r="G126" s="21"/>
      <c r="H126" s="21"/>
    </row>
    <row r="127" spans="1:8" x14ac:dyDescent="0.2">
      <c r="A127" s="22">
        <v>2160</v>
      </c>
      <c r="B127" s="20" t="s">
        <v>240</v>
      </c>
      <c r="C127" s="24">
        <f>SUM(C128:C133)</f>
        <v>0</v>
      </c>
    </row>
    <row r="128" spans="1:8" x14ac:dyDescent="0.2">
      <c r="A128" s="22">
        <v>2161</v>
      </c>
      <c r="B128" s="20" t="s">
        <v>241</v>
      </c>
      <c r="C128" s="24">
        <v>0</v>
      </c>
    </row>
    <row r="129" spans="1:8" x14ac:dyDescent="0.2">
      <c r="A129" s="22">
        <v>2162</v>
      </c>
      <c r="B129" s="20" t="s">
        <v>242</v>
      </c>
      <c r="C129" s="24">
        <v>0</v>
      </c>
    </row>
    <row r="130" spans="1:8" x14ac:dyDescent="0.2">
      <c r="A130" s="22">
        <v>2163</v>
      </c>
      <c r="B130" s="20" t="s">
        <v>243</v>
      </c>
      <c r="C130" s="24">
        <v>0</v>
      </c>
    </row>
    <row r="131" spans="1:8" x14ac:dyDescent="0.2">
      <c r="A131" s="22">
        <v>2164</v>
      </c>
      <c r="B131" s="20" t="s">
        <v>244</v>
      </c>
      <c r="C131" s="24">
        <v>0</v>
      </c>
    </row>
    <row r="132" spans="1:8" x14ac:dyDescent="0.2">
      <c r="A132" s="22">
        <v>2165</v>
      </c>
      <c r="B132" s="20" t="s">
        <v>245</v>
      </c>
      <c r="C132" s="24">
        <v>0</v>
      </c>
    </row>
    <row r="133" spans="1:8" x14ac:dyDescent="0.2">
      <c r="A133" s="22">
        <v>2166</v>
      </c>
      <c r="B133" s="20" t="s">
        <v>246</v>
      </c>
      <c r="C133" s="24">
        <v>0</v>
      </c>
    </row>
    <row r="134" spans="1:8" x14ac:dyDescent="0.2">
      <c r="A134" s="22">
        <v>2250</v>
      </c>
      <c r="B134" s="20" t="s">
        <v>247</v>
      </c>
      <c r="C134" s="24">
        <f>SUM(C135:C140)</f>
        <v>0</v>
      </c>
    </row>
    <row r="135" spans="1:8" x14ac:dyDescent="0.2">
      <c r="A135" s="22">
        <v>2251</v>
      </c>
      <c r="B135" s="20" t="s">
        <v>248</v>
      </c>
      <c r="C135" s="24">
        <v>0</v>
      </c>
    </row>
    <row r="136" spans="1:8" x14ac:dyDescent="0.2">
      <c r="A136" s="22">
        <v>2252</v>
      </c>
      <c r="B136" s="20" t="s">
        <v>249</v>
      </c>
      <c r="C136" s="24">
        <v>0</v>
      </c>
    </row>
    <row r="137" spans="1:8" x14ac:dyDescent="0.2">
      <c r="A137" s="22">
        <v>2253</v>
      </c>
      <c r="B137" s="20" t="s">
        <v>250</v>
      </c>
      <c r="C137" s="24">
        <v>0</v>
      </c>
    </row>
    <row r="138" spans="1:8" x14ac:dyDescent="0.2">
      <c r="A138" s="22">
        <v>2254</v>
      </c>
      <c r="B138" s="20" t="s">
        <v>251</v>
      </c>
      <c r="C138" s="24">
        <v>0</v>
      </c>
    </row>
    <row r="139" spans="1:8" x14ac:dyDescent="0.2">
      <c r="A139" s="22">
        <v>2255</v>
      </c>
      <c r="B139" s="20" t="s">
        <v>252</v>
      </c>
      <c r="C139" s="24">
        <v>0</v>
      </c>
    </row>
    <row r="140" spans="1:8" x14ac:dyDescent="0.2">
      <c r="A140" s="22">
        <v>2256</v>
      </c>
      <c r="B140" s="20" t="s">
        <v>253</v>
      </c>
      <c r="C140" s="24">
        <v>0</v>
      </c>
    </row>
    <row r="142" spans="1:8" x14ac:dyDescent="0.2">
      <c r="A142" s="19" t="s">
        <v>133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106</v>
      </c>
      <c r="B143" s="23" t="s">
        <v>103</v>
      </c>
      <c r="C143" s="23" t="s">
        <v>104</v>
      </c>
      <c r="D143" s="23" t="s">
        <v>107</v>
      </c>
      <c r="E143" s="23" t="s">
        <v>162</v>
      </c>
      <c r="F143" s="23"/>
      <c r="G143" s="23"/>
      <c r="H143" s="23"/>
    </row>
    <row r="144" spans="1:8" x14ac:dyDescent="0.2">
      <c r="A144" s="22">
        <v>2159</v>
      </c>
      <c r="B144" s="20" t="s">
        <v>254</v>
      </c>
      <c r="C144" s="24">
        <v>0</v>
      </c>
    </row>
    <row r="145" spans="1:6" x14ac:dyDescent="0.2">
      <c r="A145" s="22">
        <v>2199</v>
      </c>
      <c r="B145" s="20" t="s">
        <v>255</v>
      </c>
      <c r="C145" s="24">
        <v>0</v>
      </c>
    </row>
    <row r="146" spans="1:6" x14ac:dyDescent="0.2">
      <c r="A146" s="22">
        <v>2240</v>
      </c>
      <c r="B146" s="20" t="s">
        <v>256</v>
      </c>
      <c r="C146" s="24">
        <f>SUM(C147:C149)</f>
        <v>0</v>
      </c>
    </row>
    <row r="147" spans="1:6" x14ac:dyDescent="0.2">
      <c r="A147" s="22">
        <v>2241</v>
      </c>
      <c r="B147" s="20" t="s">
        <v>257</v>
      </c>
      <c r="C147" s="24">
        <v>0</v>
      </c>
    </row>
    <row r="148" spans="1:6" x14ac:dyDescent="0.2">
      <c r="A148" s="22">
        <v>2242</v>
      </c>
      <c r="B148" s="20" t="s">
        <v>258</v>
      </c>
      <c r="C148" s="24">
        <v>0</v>
      </c>
    </row>
    <row r="149" spans="1:6" x14ac:dyDescent="0.2">
      <c r="A149" s="22">
        <v>2249</v>
      </c>
      <c r="B149" s="20" t="s">
        <v>259</v>
      </c>
      <c r="C149" s="24">
        <v>0</v>
      </c>
    </row>
    <row r="151" spans="1:6" x14ac:dyDescent="0.2">
      <c r="B151" s="20" t="s">
        <v>576</v>
      </c>
    </row>
    <row r="155" spans="1:6" ht="15" x14ac:dyDescent="0.25">
      <c r="A155" s="171" t="s">
        <v>615</v>
      </c>
      <c r="B155" s="173"/>
      <c r="C155" s="173"/>
      <c r="D155" s="170"/>
      <c r="E155" s="170"/>
      <c r="F155" s="170"/>
    </row>
    <row r="156" spans="1:6" ht="15" x14ac:dyDescent="0.25">
      <c r="A156" s="174" t="s">
        <v>616</v>
      </c>
      <c r="B156" s="175"/>
      <c r="C156" s="173"/>
      <c r="D156" s="170"/>
      <c r="E156" s="170"/>
      <c r="F156" s="170"/>
    </row>
    <row r="157" spans="1:6" ht="15" x14ac:dyDescent="0.25">
      <c r="A157" s="174" t="s">
        <v>617</v>
      </c>
      <c r="B157" s="173"/>
      <c r="C157" s="173"/>
      <c r="D157" s="170"/>
      <c r="E157" s="170"/>
      <c r="F157" s="170"/>
    </row>
    <row r="158" spans="1:6" ht="15" x14ac:dyDescent="0.25">
      <c r="A158" s="174" t="s">
        <v>618</v>
      </c>
      <c r="B158" s="171"/>
      <c r="C158" s="172"/>
      <c r="D158" s="170"/>
      <c r="E158" s="170"/>
      <c r="F158" s="17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.31496062992125984" top="0.74803149606299213" bottom="0.74803149606299213" header="0.31496062992125984" footer="0.31496062992125984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145</v>
      </c>
      <c r="B2" s="96" t="s">
        <v>50</v>
      </c>
    </row>
    <row r="3" spans="1:2" x14ac:dyDescent="0.2">
      <c r="A3" s="97"/>
      <c r="B3" s="98"/>
    </row>
    <row r="4" spans="1:2" ht="15" customHeight="1" x14ac:dyDescent="0.2">
      <c r="A4" s="99" t="s">
        <v>1</v>
      </c>
      <c r="B4" s="100" t="s">
        <v>78</v>
      </c>
    </row>
    <row r="5" spans="1:2" ht="15" customHeight="1" x14ac:dyDescent="0.2">
      <c r="A5" s="101"/>
      <c r="B5" s="100" t="s">
        <v>51</v>
      </c>
    </row>
    <row r="6" spans="1:2" ht="15" customHeight="1" x14ac:dyDescent="0.2">
      <c r="A6" s="101"/>
      <c r="B6" s="102" t="s">
        <v>109</v>
      </c>
    </row>
    <row r="7" spans="1:2" ht="15" customHeight="1" x14ac:dyDescent="0.2">
      <c r="A7" s="101"/>
      <c r="B7" s="100" t="s">
        <v>52</v>
      </c>
    </row>
    <row r="8" spans="1:2" x14ac:dyDescent="0.2">
      <c r="A8" s="101"/>
    </row>
    <row r="9" spans="1:2" ht="15" customHeight="1" x14ac:dyDescent="0.2">
      <c r="A9" s="99" t="s">
        <v>3</v>
      </c>
      <c r="B9" s="100" t="s">
        <v>539</v>
      </c>
    </row>
    <row r="10" spans="1:2" ht="15" customHeight="1" x14ac:dyDescent="0.2">
      <c r="A10" s="101"/>
      <c r="B10" s="100" t="s">
        <v>540</v>
      </c>
    </row>
    <row r="11" spans="1:2" ht="15" customHeight="1" x14ac:dyDescent="0.2">
      <c r="A11" s="101"/>
      <c r="B11" s="100" t="s">
        <v>87</v>
      </c>
    </row>
    <row r="12" spans="1:2" ht="15" customHeight="1" x14ac:dyDescent="0.2">
      <c r="A12" s="101"/>
      <c r="B12" s="100" t="s">
        <v>86</v>
      </c>
    </row>
    <row r="13" spans="1:2" ht="15" customHeight="1" x14ac:dyDescent="0.2">
      <c r="A13" s="101"/>
      <c r="B13" s="100" t="s">
        <v>88</v>
      </c>
    </row>
    <row r="14" spans="1:2" x14ac:dyDescent="0.2">
      <c r="A14" s="101"/>
    </row>
    <row r="15" spans="1:2" ht="15" customHeight="1" x14ac:dyDescent="0.2">
      <c r="A15" s="99" t="s">
        <v>5</v>
      </c>
      <c r="B15" s="103" t="s">
        <v>53</v>
      </c>
    </row>
    <row r="16" spans="1:2" ht="15" customHeight="1" x14ac:dyDescent="0.2">
      <c r="A16" s="101"/>
      <c r="B16" s="103" t="s">
        <v>54</v>
      </c>
    </row>
    <row r="17" spans="1:2" ht="15" customHeight="1" x14ac:dyDescent="0.2">
      <c r="A17" s="101"/>
      <c r="B17" s="103" t="s">
        <v>55</v>
      </c>
    </row>
    <row r="18" spans="1:2" ht="15" customHeight="1" x14ac:dyDescent="0.2">
      <c r="A18" s="101"/>
      <c r="B18" s="100" t="s">
        <v>56</v>
      </c>
    </row>
    <row r="19" spans="1:2" ht="15" customHeight="1" x14ac:dyDescent="0.2">
      <c r="A19" s="101"/>
      <c r="B19" s="104" t="s">
        <v>97</v>
      </c>
    </row>
    <row r="20" spans="1:2" x14ac:dyDescent="0.2">
      <c r="A20" s="101"/>
    </row>
    <row r="21" spans="1:2" ht="15" customHeight="1" x14ac:dyDescent="0.2">
      <c r="A21" s="99" t="s">
        <v>93</v>
      </c>
      <c r="B21" s="1" t="s">
        <v>143</v>
      </c>
    </row>
    <row r="22" spans="1:2" ht="15" customHeight="1" x14ac:dyDescent="0.2">
      <c r="A22" s="101"/>
      <c r="B22" s="105" t="s">
        <v>144</v>
      </c>
    </row>
    <row r="23" spans="1:2" x14ac:dyDescent="0.2">
      <c r="A23" s="101"/>
    </row>
    <row r="24" spans="1:2" ht="15" customHeight="1" x14ac:dyDescent="0.2">
      <c r="A24" s="99" t="s">
        <v>7</v>
      </c>
      <c r="B24" s="104" t="s">
        <v>57</v>
      </c>
    </row>
    <row r="25" spans="1:2" ht="15" customHeight="1" x14ac:dyDescent="0.2">
      <c r="A25" s="101"/>
      <c r="B25" s="104" t="s">
        <v>89</v>
      </c>
    </row>
    <row r="26" spans="1:2" ht="15" customHeight="1" x14ac:dyDescent="0.2">
      <c r="A26" s="101"/>
      <c r="B26" s="104" t="s">
        <v>90</v>
      </c>
    </row>
    <row r="27" spans="1:2" x14ac:dyDescent="0.2">
      <c r="A27" s="101"/>
    </row>
    <row r="28" spans="1:2" ht="15" customHeight="1" x14ac:dyDescent="0.2">
      <c r="A28" s="99" t="s">
        <v>8</v>
      </c>
      <c r="B28" s="104" t="s">
        <v>58</v>
      </c>
    </row>
    <row r="29" spans="1:2" ht="15" customHeight="1" x14ac:dyDescent="0.2">
      <c r="A29" s="101"/>
      <c r="B29" s="104" t="s">
        <v>96</v>
      </c>
    </row>
    <row r="30" spans="1:2" ht="15" customHeight="1" x14ac:dyDescent="0.2">
      <c r="A30" s="101"/>
      <c r="B30" s="104" t="s">
        <v>59</v>
      </c>
    </row>
    <row r="31" spans="1:2" ht="15" customHeight="1" x14ac:dyDescent="0.2">
      <c r="A31" s="101"/>
      <c r="B31" s="106" t="s">
        <v>60</v>
      </c>
    </row>
    <row r="32" spans="1:2" x14ac:dyDescent="0.2">
      <c r="A32" s="101"/>
    </row>
    <row r="33" spans="1:2" ht="15" customHeight="1" x14ac:dyDescent="0.2">
      <c r="A33" s="99" t="s">
        <v>9</v>
      </c>
      <c r="B33" s="104" t="s">
        <v>61</v>
      </c>
    </row>
    <row r="34" spans="1:2" ht="15" customHeight="1" x14ac:dyDescent="0.2">
      <c r="A34" s="101"/>
      <c r="B34" s="104" t="s">
        <v>62</v>
      </c>
    </row>
    <row r="35" spans="1:2" x14ac:dyDescent="0.2">
      <c r="A35" s="101"/>
    </row>
    <row r="36" spans="1:2" ht="15" customHeight="1" x14ac:dyDescent="0.2">
      <c r="A36" s="99" t="s">
        <v>11</v>
      </c>
      <c r="B36" s="100" t="s">
        <v>91</v>
      </c>
    </row>
    <row r="37" spans="1:2" ht="15" customHeight="1" x14ac:dyDescent="0.2">
      <c r="A37" s="101"/>
      <c r="B37" s="100" t="s">
        <v>98</v>
      </c>
    </row>
    <row r="38" spans="1:2" ht="15" customHeight="1" x14ac:dyDescent="0.2">
      <c r="A38" s="101"/>
      <c r="B38" s="107" t="s">
        <v>146</v>
      </c>
    </row>
    <row r="39" spans="1:2" ht="15" customHeight="1" x14ac:dyDescent="0.2">
      <c r="A39" s="101"/>
      <c r="B39" s="100" t="s">
        <v>147</v>
      </c>
    </row>
    <row r="40" spans="1:2" ht="15" customHeight="1" x14ac:dyDescent="0.2">
      <c r="A40" s="101"/>
      <c r="B40" s="100" t="s">
        <v>94</v>
      </c>
    </row>
    <row r="41" spans="1:2" ht="15" customHeight="1" x14ac:dyDescent="0.2">
      <c r="A41" s="101"/>
      <c r="B41" s="100" t="s">
        <v>95</v>
      </c>
    </row>
    <row r="42" spans="1:2" x14ac:dyDescent="0.2">
      <c r="A42" s="101"/>
    </row>
    <row r="43" spans="1:2" ht="15" customHeight="1" x14ac:dyDescent="0.2">
      <c r="A43" s="99" t="s">
        <v>13</v>
      </c>
      <c r="B43" s="100" t="s">
        <v>99</v>
      </c>
    </row>
    <row r="44" spans="1:2" ht="15" customHeight="1" x14ac:dyDescent="0.2">
      <c r="A44" s="101"/>
      <c r="B44" s="100" t="s">
        <v>102</v>
      </c>
    </row>
    <row r="45" spans="1:2" ht="15" customHeight="1" x14ac:dyDescent="0.2">
      <c r="A45" s="101"/>
      <c r="B45" s="107" t="s">
        <v>148</v>
      </c>
    </row>
    <row r="46" spans="1:2" ht="15" customHeight="1" x14ac:dyDescent="0.2">
      <c r="A46" s="101"/>
      <c r="B46" s="100" t="s">
        <v>149</v>
      </c>
    </row>
    <row r="47" spans="1:2" ht="15" customHeight="1" x14ac:dyDescent="0.2">
      <c r="A47" s="101"/>
      <c r="B47" s="100" t="s">
        <v>101</v>
      </c>
    </row>
    <row r="48" spans="1:2" ht="15" customHeight="1" x14ac:dyDescent="0.2">
      <c r="A48" s="101"/>
      <c r="B48" s="100" t="s">
        <v>100</v>
      </c>
    </row>
    <row r="49" spans="1:2" x14ac:dyDescent="0.2">
      <c r="A49" s="101"/>
    </row>
    <row r="50" spans="1:2" ht="25.5" customHeight="1" x14ac:dyDescent="0.2">
      <c r="A50" s="99" t="s">
        <v>15</v>
      </c>
      <c r="B50" s="102" t="s">
        <v>130</v>
      </c>
    </row>
    <row r="51" spans="1:2" x14ac:dyDescent="0.2">
      <c r="A51" s="101"/>
    </row>
    <row r="52" spans="1:2" ht="15" customHeight="1" x14ac:dyDescent="0.2">
      <c r="A52" s="99" t="s">
        <v>17</v>
      </c>
      <c r="B52" s="100" t="s">
        <v>63</v>
      </c>
    </row>
    <row r="53" spans="1:2" x14ac:dyDescent="0.2">
      <c r="A53" s="101"/>
    </row>
    <row r="54" spans="1:2" ht="15" customHeight="1" x14ac:dyDescent="0.2">
      <c r="A54" s="99" t="s">
        <v>18</v>
      </c>
      <c r="B54" s="103" t="s">
        <v>64</v>
      </c>
    </row>
    <row r="55" spans="1:2" ht="15" customHeight="1" x14ac:dyDescent="0.2">
      <c r="A55" s="101"/>
      <c r="B55" s="103" t="s">
        <v>65</v>
      </c>
    </row>
    <row r="56" spans="1:2" ht="15" customHeight="1" x14ac:dyDescent="0.2">
      <c r="A56" s="101"/>
      <c r="B56" s="103" t="s">
        <v>66</v>
      </c>
    </row>
    <row r="57" spans="1:2" ht="15" customHeight="1" x14ac:dyDescent="0.2">
      <c r="A57" s="101"/>
      <c r="B57" s="103" t="s">
        <v>67</v>
      </c>
    </row>
    <row r="58" spans="1:2" ht="15" customHeight="1" x14ac:dyDescent="0.2">
      <c r="A58" s="101"/>
      <c r="B58" s="103" t="s">
        <v>68</v>
      </c>
    </row>
    <row r="59" spans="1:2" x14ac:dyDescent="0.2">
      <c r="A59" s="101"/>
    </row>
    <row r="60" spans="1:2" ht="15" customHeight="1" x14ac:dyDescent="0.2">
      <c r="A60" s="99" t="s">
        <v>20</v>
      </c>
      <c r="B60" s="104" t="s">
        <v>69</v>
      </c>
    </row>
    <row r="61" spans="1:2" x14ac:dyDescent="0.2">
      <c r="A61" s="101"/>
      <c r="B61" s="104"/>
    </row>
    <row r="62" spans="1:2" ht="15" customHeight="1" x14ac:dyDescent="0.2">
      <c r="A62" s="99" t="s">
        <v>21</v>
      </c>
      <c r="B62" s="10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A208" zoomScaleNormal="100" workbookViewId="0">
      <selection activeCell="A223" sqref="A223:D22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2.140625" style="20" customWidth="1"/>
    <col min="6" max="16384" width="9.140625" style="20"/>
  </cols>
  <sheetData>
    <row r="1" spans="1:5" s="26" customFormat="1" ht="18.95" customHeight="1" x14ac:dyDescent="0.25">
      <c r="A1" s="177" t="s">
        <v>613</v>
      </c>
      <c r="B1" s="177"/>
      <c r="C1" s="177"/>
      <c r="D1" s="14" t="s">
        <v>557</v>
      </c>
      <c r="E1" s="25">
        <v>2023</v>
      </c>
    </row>
    <row r="2" spans="1:5" s="16" customFormat="1" ht="18.95" customHeight="1" x14ac:dyDescent="0.25">
      <c r="A2" s="177" t="s">
        <v>562</v>
      </c>
      <c r="B2" s="177"/>
      <c r="C2" s="177"/>
      <c r="D2" s="14" t="s">
        <v>558</v>
      </c>
      <c r="E2" s="25" t="s">
        <v>560</v>
      </c>
    </row>
    <row r="3" spans="1:5" s="16" customFormat="1" ht="18.95" customHeight="1" x14ac:dyDescent="0.25">
      <c r="A3" s="177" t="s">
        <v>614</v>
      </c>
      <c r="B3" s="177"/>
      <c r="C3" s="177"/>
      <c r="D3" s="14" t="s">
        <v>559</v>
      </c>
      <c r="E3" s="25">
        <v>1</v>
      </c>
    </row>
    <row r="4" spans="1:5" x14ac:dyDescent="0.2">
      <c r="A4" s="18" t="s">
        <v>151</v>
      </c>
      <c r="B4" s="19"/>
      <c r="C4" s="19"/>
      <c r="D4" s="19"/>
      <c r="E4" s="19"/>
    </row>
    <row r="6" spans="1:5" x14ac:dyDescent="0.2">
      <c r="A6" s="94" t="s">
        <v>519</v>
      </c>
      <c r="B6" s="45"/>
      <c r="C6" s="45"/>
      <c r="D6" s="45"/>
      <c r="E6" s="45"/>
    </row>
    <row r="7" spans="1:5" x14ac:dyDescent="0.2">
      <c r="A7" s="46" t="s">
        <v>106</v>
      </c>
      <c r="B7" s="46" t="s">
        <v>103</v>
      </c>
      <c r="C7" s="46" t="s">
        <v>104</v>
      </c>
      <c r="D7" s="46" t="s">
        <v>260</v>
      </c>
      <c r="E7" s="46"/>
    </row>
    <row r="8" spans="1:5" x14ac:dyDescent="0.2">
      <c r="A8" s="48">
        <v>4100</v>
      </c>
      <c r="B8" s="49" t="s">
        <v>261</v>
      </c>
      <c r="C8" s="53">
        <f>SUM(C9+C19+C25+C28+C34+C37+C46)</f>
        <v>30541263.609999999</v>
      </c>
      <c r="D8" s="90"/>
      <c r="E8" s="47"/>
    </row>
    <row r="9" spans="1:5" x14ac:dyDescent="0.2">
      <c r="A9" s="48">
        <v>4110</v>
      </c>
      <c r="B9" s="49" t="s">
        <v>262</v>
      </c>
      <c r="C9" s="53">
        <f>SUM(C10:C18)</f>
        <v>0</v>
      </c>
      <c r="D9" s="90"/>
      <c r="E9" s="47"/>
    </row>
    <row r="10" spans="1:5" x14ac:dyDescent="0.2">
      <c r="A10" s="48">
        <v>4111</v>
      </c>
      <c r="B10" s="49" t="s">
        <v>263</v>
      </c>
      <c r="C10" s="53">
        <v>0</v>
      </c>
      <c r="D10" s="90"/>
      <c r="E10" s="47"/>
    </row>
    <row r="11" spans="1:5" x14ac:dyDescent="0.2">
      <c r="A11" s="48">
        <v>4112</v>
      </c>
      <c r="B11" s="49" t="s">
        <v>264</v>
      </c>
      <c r="C11" s="53">
        <v>0</v>
      </c>
      <c r="D11" s="90"/>
      <c r="E11" s="47"/>
    </row>
    <row r="12" spans="1:5" x14ac:dyDescent="0.2">
      <c r="A12" s="48">
        <v>4113</v>
      </c>
      <c r="B12" s="49" t="s">
        <v>265</v>
      </c>
      <c r="C12" s="53">
        <v>0</v>
      </c>
      <c r="D12" s="90"/>
      <c r="E12" s="47"/>
    </row>
    <row r="13" spans="1:5" x14ac:dyDescent="0.2">
      <c r="A13" s="48">
        <v>4114</v>
      </c>
      <c r="B13" s="49" t="s">
        <v>266</v>
      </c>
      <c r="C13" s="53">
        <v>0</v>
      </c>
      <c r="D13" s="90"/>
      <c r="E13" s="47"/>
    </row>
    <row r="14" spans="1:5" x14ac:dyDescent="0.2">
      <c r="A14" s="48">
        <v>4115</v>
      </c>
      <c r="B14" s="49" t="s">
        <v>267</v>
      </c>
      <c r="C14" s="53">
        <v>0</v>
      </c>
      <c r="D14" s="90"/>
      <c r="E14" s="47"/>
    </row>
    <row r="15" spans="1:5" x14ac:dyDescent="0.2">
      <c r="A15" s="48">
        <v>4116</v>
      </c>
      <c r="B15" s="49" t="s">
        <v>268</v>
      </c>
      <c r="C15" s="53">
        <v>0</v>
      </c>
      <c r="D15" s="90"/>
      <c r="E15" s="47"/>
    </row>
    <row r="16" spans="1:5" x14ac:dyDescent="0.2">
      <c r="A16" s="48">
        <v>4117</v>
      </c>
      <c r="B16" s="49" t="s">
        <v>269</v>
      </c>
      <c r="C16" s="53">
        <v>0</v>
      </c>
      <c r="D16" s="90"/>
      <c r="E16" s="47"/>
    </row>
    <row r="17" spans="1:5" ht="22.5" x14ac:dyDescent="0.2">
      <c r="A17" s="48">
        <v>4118</v>
      </c>
      <c r="B17" s="50" t="s">
        <v>444</v>
      </c>
      <c r="C17" s="53">
        <v>0</v>
      </c>
      <c r="D17" s="90"/>
      <c r="E17" s="47"/>
    </row>
    <row r="18" spans="1:5" x14ac:dyDescent="0.2">
      <c r="A18" s="48">
        <v>4119</v>
      </c>
      <c r="B18" s="49" t="s">
        <v>270</v>
      </c>
      <c r="C18" s="53">
        <v>0</v>
      </c>
      <c r="D18" s="90"/>
      <c r="E18" s="47"/>
    </row>
    <row r="19" spans="1:5" x14ac:dyDescent="0.2">
      <c r="A19" s="48">
        <v>4120</v>
      </c>
      <c r="B19" s="49" t="s">
        <v>271</v>
      </c>
      <c r="C19" s="53">
        <f>SUM(C20:C24)</f>
        <v>0</v>
      </c>
      <c r="D19" s="90"/>
      <c r="E19" s="47"/>
    </row>
    <row r="20" spans="1:5" x14ac:dyDescent="0.2">
      <c r="A20" s="48">
        <v>4121</v>
      </c>
      <c r="B20" s="49" t="s">
        <v>272</v>
      </c>
      <c r="C20" s="53">
        <v>0</v>
      </c>
      <c r="D20" s="90"/>
      <c r="E20" s="47"/>
    </row>
    <row r="21" spans="1:5" x14ac:dyDescent="0.2">
      <c r="A21" s="48">
        <v>4122</v>
      </c>
      <c r="B21" s="49" t="s">
        <v>445</v>
      </c>
      <c r="C21" s="53">
        <v>0</v>
      </c>
      <c r="D21" s="90"/>
      <c r="E21" s="47"/>
    </row>
    <row r="22" spans="1:5" x14ac:dyDescent="0.2">
      <c r="A22" s="48">
        <v>4123</v>
      </c>
      <c r="B22" s="49" t="s">
        <v>273</v>
      </c>
      <c r="C22" s="53">
        <v>0</v>
      </c>
      <c r="D22" s="90"/>
      <c r="E22" s="47"/>
    </row>
    <row r="23" spans="1:5" x14ac:dyDescent="0.2">
      <c r="A23" s="48">
        <v>4124</v>
      </c>
      <c r="B23" s="49" t="s">
        <v>274</v>
      </c>
      <c r="C23" s="53">
        <v>0</v>
      </c>
      <c r="D23" s="90"/>
      <c r="E23" s="47"/>
    </row>
    <row r="24" spans="1:5" x14ac:dyDescent="0.2">
      <c r="A24" s="48">
        <v>4129</v>
      </c>
      <c r="B24" s="49" t="s">
        <v>275</v>
      </c>
      <c r="C24" s="53">
        <v>0</v>
      </c>
      <c r="D24" s="90"/>
      <c r="E24" s="47"/>
    </row>
    <row r="25" spans="1:5" x14ac:dyDescent="0.2">
      <c r="A25" s="48">
        <v>4130</v>
      </c>
      <c r="B25" s="49" t="s">
        <v>276</v>
      </c>
      <c r="C25" s="53">
        <f>SUM(C26:C27)</f>
        <v>0</v>
      </c>
      <c r="D25" s="90"/>
      <c r="E25" s="47"/>
    </row>
    <row r="26" spans="1:5" x14ac:dyDescent="0.2">
      <c r="A26" s="48">
        <v>4131</v>
      </c>
      <c r="B26" s="49" t="s">
        <v>277</v>
      </c>
      <c r="C26" s="53">
        <v>0</v>
      </c>
      <c r="D26" s="90"/>
      <c r="E26" s="47"/>
    </row>
    <row r="27" spans="1:5" ht="22.5" x14ac:dyDescent="0.2">
      <c r="A27" s="48">
        <v>4132</v>
      </c>
      <c r="B27" s="50" t="s">
        <v>446</v>
      </c>
      <c r="C27" s="53">
        <v>0</v>
      </c>
      <c r="D27" s="90"/>
      <c r="E27" s="47"/>
    </row>
    <row r="28" spans="1:5" x14ac:dyDescent="0.2">
      <c r="A28" s="48">
        <v>4140</v>
      </c>
      <c r="B28" s="49" t="s">
        <v>278</v>
      </c>
      <c r="C28" s="53">
        <f>SUM(C29:C33)</f>
        <v>0</v>
      </c>
      <c r="D28" s="90"/>
      <c r="E28" s="47"/>
    </row>
    <row r="29" spans="1:5" x14ac:dyDescent="0.2">
      <c r="A29" s="48">
        <v>4141</v>
      </c>
      <c r="B29" s="49" t="s">
        <v>279</v>
      </c>
      <c r="C29" s="53">
        <v>0</v>
      </c>
      <c r="D29" s="90"/>
      <c r="E29" s="47"/>
    </row>
    <row r="30" spans="1:5" x14ac:dyDescent="0.2">
      <c r="A30" s="48">
        <v>4143</v>
      </c>
      <c r="B30" s="49" t="s">
        <v>280</v>
      </c>
      <c r="C30" s="53">
        <v>0</v>
      </c>
      <c r="D30" s="90"/>
      <c r="E30" s="47"/>
    </row>
    <row r="31" spans="1:5" x14ac:dyDescent="0.2">
      <c r="A31" s="48">
        <v>4144</v>
      </c>
      <c r="B31" s="49" t="s">
        <v>281</v>
      </c>
      <c r="C31" s="53">
        <v>0</v>
      </c>
      <c r="D31" s="90"/>
      <c r="E31" s="47"/>
    </row>
    <row r="32" spans="1:5" ht="22.5" x14ac:dyDescent="0.2">
      <c r="A32" s="48">
        <v>4145</v>
      </c>
      <c r="B32" s="50" t="s">
        <v>447</v>
      </c>
      <c r="C32" s="53">
        <v>0</v>
      </c>
      <c r="D32" s="90"/>
      <c r="E32" s="47"/>
    </row>
    <row r="33" spans="1:5" x14ac:dyDescent="0.2">
      <c r="A33" s="48">
        <v>4149</v>
      </c>
      <c r="B33" s="49" t="s">
        <v>282</v>
      </c>
      <c r="C33" s="53">
        <v>0</v>
      </c>
      <c r="D33" s="90"/>
      <c r="E33" s="47"/>
    </row>
    <row r="34" spans="1:5" x14ac:dyDescent="0.2">
      <c r="A34" s="48">
        <v>4150</v>
      </c>
      <c r="B34" s="49" t="s">
        <v>448</v>
      </c>
      <c r="C34" s="53">
        <f>SUM(C35:C36)</f>
        <v>738765.06</v>
      </c>
      <c r="D34" s="90"/>
      <c r="E34" s="47"/>
    </row>
    <row r="35" spans="1:5" x14ac:dyDescent="0.2">
      <c r="A35" s="48">
        <v>4151</v>
      </c>
      <c r="B35" s="49" t="s">
        <v>448</v>
      </c>
      <c r="C35" s="53">
        <v>738765.06</v>
      </c>
      <c r="D35" s="90"/>
      <c r="E35" s="47"/>
    </row>
    <row r="36" spans="1:5" ht="22.5" x14ac:dyDescent="0.2">
      <c r="A36" s="48">
        <v>4154</v>
      </c>
      <c r="B36" s="50" t="s">
        <v>449</v>
      </c>
      <c r="C36" s="53">
        <v>0</v>
      </c>
      <c r="D36" s="90"/>
      <c r="E36" s="47"/>
    </row>
    <row r="37" spans="1:5" x14ac:dyDescent="0.2">
      <c r="A37" s="48">
        <v>4160</v>
      </c>
      <c r="B37" s="49" t="s">
        <v>450</v>
      </c>
      <c r="C37" s="53">
        <f>SUM(C38:C45)</f>
        <v>0</v>
      </c>
      <c r="D37" s="90"/>
      <c r="E37" s="47"/>
    </row>
    <row r="38" spans="1:5" x14ac:dyDescent="0.2">
      <c r="A38" s="48">
        <v>4161</v>
      </c>
      <c r="B38" s="49" t="s">
        <v>283</v>
      </c>
      <c r="C38" s="53">
        <v>0</v>
      </c>
      <c r="D38" s="90"/>
      <c r="E38" s="47"/>
    </row>
    <row r="39" spans="1:5" x14ac:dyDescent="0.2">
      <c r="A39" s="48">
        <v>4162</v>
      </c>
      <c r="B39" s="49" t="s">
        <v>284</v>
      </c>
      <c r="C39" s="53">
        <v>0</v>
      </c>
      <c r="D39" s="90"/>
      <c r="E39" s="47"/>
    </row>
    <row r="40" spans="1:5" x14ac:dyDescent="0.2">
      <c r="A40" s="48">
        <v>4163</v>
      </c>
      <c r="B40" s="49" t="s">
        <v>285</v>
      </c>
      <c r="C40" s="53">
        <v>0</v>
      </c>
      <c r="D40" s="90"/>
      <c r="E40" s="47"/>
    </row>
    <row r="41" spans="1:5" x14ac:dyDescent="0.2">
      <c r="A41" s="48">
        <v>4164</v>
      </c>
      <c r="B41" s="49" t="s">
        <v>286</v>
      </c>
      <c r="C41" s="53">
        <v>0</v>
      </c>
      <c r="D41" s="90"/>
      <c r="E41" s="47"/>
    </row>
    <row r="42" spans="1:5" x14ac:dyDescent="0.2">
      <c r="A42" s="48">
        <v>4165</v>
      </c>
      <c r="B42" s="49" t="s">
        <v>287</v>
      </c>
      <c r="C42" s="53">
        <v>0</v>
      </c>
      <c r="D42" s="90"/>
      <c r="E42" s="47"/>
    </row>
    <row r="43" spans="1:5" ht="22.5" x14ac:dyDescent="0.2">
      <c r="A43" s="48">
        <v>4166</v>
      </c>
      <c r="B43" s="50" t="s">
        <v>451</v>
      </c>
      <c r="C43" s="53">
        <v>0</v>
      </c>
      <c r="D43" s="90"/>
      <c r="E43" s="47"/>
    </row>
    <row r="44" spans="1:5" x14ac:dyDescent="0.2">
      <c r="A44" s="48">
        <v>4168</v>
      </c>
      <c r="B44" s="49" t="s">
        <v>288</v>
      </c>
      <c r="C44" s="53">
        <v>0</v>
      </c>
      <c r="D44" s="90"/>
      <c r="E44" s="47"/>
    </row>
    <row r="45" spans="1:5" x14ac:dyDescent="0.2">
      <c r="A45" s="48">
        <v>4169</v>
      </c>
      <c r="B45" s="49" t="s">
        <v>289</v>
      </c>
      <c r="C45" s="53">
        <v>0</v>
      </c>
      <c r="D45" s="90"/>
      <c r="E45" s="47"/>
    </row>
    <row r="46" spans="1:5" x14ac:dyDescent="0.2">
      <c r="A46" s="48">
        <v>4170</v>
      </c>
      <c r="B46" s="49" t="s">
        <v>552</v>
      </c>
      <c r="C46" s="53">
        <f>SUM(C47:C54)</f>
        <v>29802498.550000001</v>
      </c>
      <c r="D46" s="90"/>
      <c r="E46" s="47"/>
    </row>
    <row r="47" spans="1:5" x14ac:dyDescent="0.2">
      <c r="A47" s="48">
        <v>4171</v>
      </c>
      <c r="B47" s="51" t="s">
        <v>452</v>
      </c>
      <c r="C47" s="53">
        <v>0</v>
      </c>
      <c r="D47" s="90"/>
      <c r="E47" s="47"/>
    </row>
    <row r="48" spans="1:5" x14ac:dyDescent="0.2">
      <c r="A48" s="48">
        <v>4172</v>
      </c>
      <c r="B48" s="49" t="s">
        <v>453</v>
      </c>
      <c r="C48" s="53">
        <v>0</v>
      </c>
      <c r="D48" s="90"/>
      <c r="E48" s="47"/>
    </row>
    <row r="49" spans="1:5" ht="22.5" x14ac:dyDescent="0.2">
      <c r="A49" s="48">
        <v>4173</v>
      </c>
      <c r="B49" s="50" t="s">
        <v>454</v>
      </c>
      <c r="C49" s="53">
        <v>29802498.550000001</v>
      </c>
      <c r="D49" s="90"/>
      <c r="E49" s="47"/>
    </row>
    <row r="50" spans="1:5" ht="22.5" x14ac:dyDescent="0.2">
      <c r="A50" s="48">
        <v>4174</v>
      </c>
      <c r="B50" s="50" t="s">
        <v>455</v>
      </c>
      <c r="C50" s="53">
        <v>0</v>
      </c>
      <c r="D50" s="90"/>
      <c r="E50" s="47"/>
    </row>
    <row r="51" spans="1:5" ht="22.5" x14ac:dyDescent="0.2">
      <c r="A51" s="48">
        <v>4175</v>
      </c>
      <c r="B51" s="50" t="s">
        <v>456</v>
      </c>
      <c r="C51" s="53">
        <v>0</v>
      </c>
      <c r="D51" s="90"/>
      <c r="E51" s="47"/>
    </row>
    <row r="52" spans="1:5" ht="22.5" x14ac:dyDescent="0.2">
      <c r="A52" s="48">
        <v>4176</v>
      </c>
      <c r="B52" s="50" t="s">
        <v>457</v>
      </c>
      <c r="C52" s="53">
        <v>0</v>
      </c>
      <c r="D52" s="90"/>
      <c r="E52" s="47"/>
    </row>
    <row r="53" spans="1:5" ht="22.5" x14ac:dyDescent="0.2">
      <c r="A53" s="48">
        <v>4177</v>
      </c>
      <c r="B53" s="50" t="s">
        <v>458</v>
      </c>
      <c r="C53" s="53">
        <v>0</v>
      </c>
      <c r="D53" s="90"/>
      <c r="E53" s="47"/>
    </row>
    <row r="54" spans="1:5" ht="22.5" x14ac:dyDescent="0.2">
      <c r="A54" s="48">
        <v>4178</v>
      </c>
      <c r="B54" s="50" t="s">
        <v>459</v>
      </c>
      <c r="C54" s="53">
        <v>0</v>
      </c>
      <c r="D54" s="90"/>
      <c r="E54" s="47"/>
    </row>
    <row r="55" spans="1:5" x14ac:dyDescent="0.2">
      <c r="A55" s="48"/>
      <c r="B55" s="50"/>
      <c r="C55" s="53"/>
      <c r="D55" s="90"/>
      <c r="E55" s="47"/>
    </row>
    <row r="56" spans="1:5" x14ac:dyDescent="0.2">
      <c r="A56" s="45" t="s">
        <v>518</v>
      </c>
      <c r="B56" s="45"/>
      <c r="C56" s="45"/>
      <c r="D56" s="45"/>
      <c r="E56" s="45"/>
    </row>
    <row r="57" spans="1:5" x14ac:dyDescent="0.2">
      <c r="A57" s="46" t="s">
        <v>106</v>
      </c>
      <c r="B57" s="46" t="s">
        <v>103</v>
      </c>
      <c r="C57" s="46" t="s">
        <v>104</v>
      </c>
      <c r="D57" s="46" t="s">
        <v>260</v>
      </c>
      <c r="E57" s="46"/>
    </row>
    <row r="58" spans="1:5" ht="33.75" x14ac:dyDescent="0.2">
      <c r="A58" s="48">
        <v>4200</v>
      </c>
      <c r="B58" s="50" t="s">
        <v>460</v>
      </c>
      <c r="C58" s="53">
        <f>+C59+C65</f>
        <v>198176.62</v>
      </c>
      <c r="D58" s="90"/>
      <c r="E58" s="47"/>
    </row>
    <row r="59" spans="1:5" ht="22.5" x14ac:dyDescent="0.2">
      <c r="A59" s="48">
        <v>4210</v>
      </c>
      <c r="B59" s="50" t="s">
        <v>461</v>
      </c>
      <c r="C59" s="53">
        <f>SUM(C60:C64)</f>
        <v>0</v>
      </c>
      <c r="D59" s="90"/>
      <c r="E59" s="47"/>
    </row>
    <row r="60" spans="1:5" x14ac:dyDescent="0.2">
      <c r="A60" s="48">
        <v>4211</v>
      </c>
      <c r="B60" s="49" t="s">
        <v>290</v>
      </c>
      <c r="C60" s="53">
        <v>0</v>
      </c>
      <c r="D60" s="90"/>
      <c r="E60" s="47"/>
    </row>
    <row r="61" spans="1:5" x14ac:dyDescent="0.2">
      <c r="A61" s="48">
        <v>4212</v>
      </c>
      <c r="B61" s="49" t="s">
        <v>291</v>
      </c>
      <c r="C61" s="53">
        <v>0</v>
      </c>
      <c r="D61" s="90"/>
      <c r="E61" s="47"/>
    </row>
    <row r="62" spans="1:5" x14ac:dyDescent="0.2">
      <c r="A62" s="48">
        <v>4213</v>
      </c>
      <c r="B62" s="49" t="s">
        <v>292</v>
      </c>
      <c r="C62" s="53">
        <v>0</v>
      </c>
      <c r="D62" s="90"/>
      <c r="E62" s="47"/>
    </row>
    <row r="63" spans="1:5" x14ac:dyDescent="0.2">
      <c r="A63" s="48">
        <v>4214</v>
      </c>
      <c r="B63" s="49" t="s">
        <v>462</v>
      </c>
      <c r="C63" s="53">
        <v>0</v>
      </c>
      <c r="D63" s="90"/>
      <c r="E63" s="47"/>
    </row>
    <row r="64" spans="1:5" x14ac:dyDescent="0.2">
      <c r="A64" s="48">
        <v>4215</v>
      </c>
      <c r="B64" s="49" t="s">
        <v>463</v>
      </c>
      <c r="C64" s="53">
        <v>0</v>
      </c>
      <c r="D64" s="90"/>
      <c r="E64" s="47"/>
    </row>
    <row r="65" spans="1:5" x14ac:dyDescent="0.2">
      <c r="A65" s="48">
        <v>4220</v>
      </c>
      <c r="B65" s="49" t="s">
        <v>293</v>
      </c>
      <c r="C65" s="53">
        <f>SUM(C66:C69)</f>
        <v>198176.62</v>
      </c>
      <c r="D65" s="90"/>
      <c r="E65" s="47"/>
    </row>
    <row r="66" spans="1:5" x14ac:dyDescent="0.2">
      <c r="A66" s="48">
        <v>4221</v>
      </c>
      <c r="B66" s="49" t="s">
        <v>294</v>
      </c>
      <c r="C66" s="53">
        <v>198176.62</v>
      </c>
      <c r="D66" s="90"/>
      <c r="E66" s="47"/>
    </row>
    <row r="67" spans="1:5" x14ac:dyDescent="0.2">
      <c r="A67" s="48">
        <v>4223</v>
      </c>
      <c r="B67" s="49" t="s">
        <v>295</v>
      </c>
      <c r="C67" s="53">
        <v>0</v>
      </c>
      <c r="D67" s="90"/>
      <c r="E67" s="47"/>
    </row>
    <row r="68" spans="1:5" x14ac:dyDescent="0.2">
      <c r="A68" s="48">
        <v>4225</v>
      </c>
      <c r="B68" s="49" t="s">
        <v>297</v>
      </c>
      <c r="C68" s="53">
        <v>0</v>
      </c>
      <c r="D68" s="90"/>
      <c r="E68" s="47"/>
    </row>
    <row r="69" spans="1:5" x14ac:dyDescent="0.2">
      <c r="A69" s="48">
        <v>4227</v>
      </c>
      <c r="B69" s="49" t="s">
        <v>464</v>
      </c>
      <c r="C69" s="53">
        <v>0</v>
      </c>
      <c r="D69" s="9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94" t="s">
        <v>526</v>
      </c>
      <c r="B71" s="45"/>
      <c r="C71" s="45"/>
      <c r="D71" s="45"/>
      <c r="E71" s="45"/>
    </row>
    <row r="72" spans="1:5" x14ac:dyDescent="0.2">
      <c r="A72" s="46" t="s">
        <v>106</v>
      </c>
      <c r="B72" s="46" t="s">
        <v>103</v>
      </c>
      <c r="C72" s="46" t="s">
        <v>104</v>
      </c>
      <c r="D72" s="46" t="s">
        <v>107</v>
      </c>
      <c r="E72" s="46" t="s">
        <v>162</v>
      </c>
    </row>
    <row r="73" spans="1:5" x14ac:dyDescent="0.2">
      <c r="A73" s="52">
        <v>4300</v>
      </c>
      <c r="B73" s="49" t="s">
        <v>298</v>
      </c>
      <c r="C73" s="53">
        <f>C74+C77+C83+C85+C87</f>
        <v>301933.37</v>
      </c>
      <c r="D73" s="54"/>
      <c r="E73" s="54"/>
    </row>
    <row r="74" spans="1:5" x14ac:dyDescent="0.2">
      <c r="A74" s="52">
        <v>4310</v>
      </c>
      <c r="B74" s="49" t="s">
        <v>299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465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300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301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302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303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304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305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306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307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307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308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308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309</v>
      </c>
      <c r="C87" s="53">
        <f>SUM(C88:C94)</f>
        <v>301933.37</v>
      </c>
      <c r="D87" s="54"/>
      <c r="E87" s="54"/>
    </row>
    <row r="88" spans="1:5" x14ac:dyDescent="0.2">
      <c r="A88" s="52">
        <v>4392</v>
      </c>
      <c r="B88" s="49" t="s">
        <v>310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466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311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312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313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467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309</v>
      </c>
      <c r="C94" s="53">
        <v>301933.37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94" t="s">
        <v>520</v>
      </c>
      <c r="B96" s="45"/>
      <c r="C96" s="45"/>
      <c r="D96" s="45"/>
      <c r="E96" s="45"/>
    </row>
    <row r="97" spans="1:5" x14ac:dyDescent="0.2">
      <c r="A97" s="46" t="s">
        <v>106</v>
      </c>
      <c r="B97" s="46" t="s">
        <v>103</v>
      </c>
      <c r="C97" s="46" t="s">
        <v>104</v>
      </c>
      <c r="D97" s="46" t="s">
        <v>314</v>
      </c>
      <c r="E97" s="46" t="s">
        <v>162</v>
      </c>
    </row>
    <row r="98" spans="1:5" x14ac:dyDescent="0.2">
      <c r="A98" s="52">
        <v>5000</v>
      </c>
      <c r="B98" s="49" t="s">
        <v>315</v>
      </c>
      <c r="C98" s="53">
        <f>C99+C127+C160+C170+C185+C214</f>
        <v>17677899.43</v>
      </c>
      <c r="D98" s="55">
        <v>1</v>
      </c>
      <c r="E98" s="54"/>
    </row>
    <row r="99" spans="1:5" x14ac:dyDescent="0.2">
      <c r="A99" s="52">
        <v>5100</v>
      </c>
      <c r="B99" s="49" t="s">
        <v>316</v>
      </c>
      <c r="C99" s="53">
        <f>C100+C107+C117</f>
        <v>17646248.390000001</v>
      </c>
      <c r="D99" s="55">
        <f>C99/$C$98</f>
        <v>0.99820957008351985</v>
      </c>
      <c r="E99" s="54"/>
    </row>
    <row r="100" spans="1:5" x14ac:dyDescent="0.2">
      <c r="A100" s="52">
        <v>5110</v>
      </c>
      <c r="B100" s="49" t="s">
        <v>317</v>
      </c>
      <c r="C100" s="53">
        <f>SUM(C101:C106)</f>
        <v>6288685.0499999998</v>
      </c>
      <c r="D100" s="55">
        <f t="shared" ref="D100:D163" si="0">C100/$C$98</f>
        <v>0.35573712108169858</v>
      </c>
      <c r="E100" s="54"/>
    </row>
    <row r="101" spans="1:5" x14ac:dyDescent="0.2">
      <c r="A101" s="52">
        <v>5111</v>
      </c>
      <c r="B101" s="49" t="s">
        <v>318</v>
      </c>
      <c r="C101" s="53">
        <v>4342107.1500000004</v>
      </c>
      <c r="D101" s="55">
        <f t="shared" si="0"/>
        <v>0.24562347846776955</v>
      </c>
      <c r="E101" s="54"/>
    </row>
    <row r="102" spans="1:5" x14ac:dyDescent="0.2">
      <c r="A102" s="52">
        <v>5112</v>
      </c>
      <c r="B102" s="49" t="s">
        <v>319</v>
      </c>
      <c r="C102" s="53">
        <v>15400</v>
      </c>
      <c r="D102" s="55">
        <f t="shared" si="0"/>
        <v>8.7114422508059264E-4</v>
      </c>
      <c r="E102" s="54"/>
    </row>
    <row r="103" spans="1:5" x14ac:dyDescent="0.2">
      <c r="A103" s="52">
        <v>5113</v>
      </c>
      <c r="B103" s="49" t="s">
        <v>320</v>
      </c>
      <c r="C103" s="53">
        <v>59557.8</v>
      </c>
      <c r="D103" s="55">
        <f t="shared" si="0"/>
        <v>3.3690541252275924E-3</v>
      </c>
      <c r="E103" s="54"/>
    </row>
    <row r="104" spans="1:5" x14ac:dyDescent="0.2">
      <c r="A104" s="52">
        <v>5114</v>
      </c>
      <c r="B104" s="49" t="s">
        <v>321</v>
      </c>
      <c r="C104" s="53">
        <v>1027347.22</v>
      </c>
      <c r="D104" s="55">
        <f t="shared" si="0"/>
        <v>5.8114779081532536E-2</v>
      </c>
      <c r="E104" s="54"/>
    </row>
    <row r="105" spans="1:5" x14ac:dyDescent="0.2">
      <c r="A105" s="52">
        <v>5115</v>
      </c>
      <c r="B105" s="49" t="s">
        <v>322</v>
      </c>
      <c r="C105" s="53">
        <v>844272.88</v>
      </c>
      <c r="D105" s="55">
        <f t="shared" si="0"/>
        <v>4.7758665182088322E-2</v>
      </c>
      <c r="E105" s="54"/>
    </row>
    <row r="106" spans="1:5" x14ac:dyDescent="0.2">
      <c r="A106" s="52">
        <v>5116</v>
      </c>
      <c r="B106" s="49" t="s">
        <v>323</v>
      </c>
      <c r="C106" s="53">
        <v>0</v>
      </c>
      <c r="D106" s="55">
        <f t="shared" si="0"/>
        <v>0</v>
      </c>
      <c r="E106" s="54"/>
    </row>
    <row r="107" spans="1:5" x14ac:dyDescent="0.2">
      <c r="A107" s="52">
        <v>5120</v>
      </c>
      <c r="B107" s="49" t="s">
        <v>324</v>
      </c>
      <c r="C107" s="53">
        <f>SUM(C108:C116)</f>
        <v>3027121.58</v>
      </c>
      <c r="D107" s="55">
        <f t="shared" si="0"/>
        <v>0.17123762876843113</v>
      </c>
      <c r="E107" s="54"/>
    </row>
    <row r="108" spans="1:5" x14ac:dyDescent="0.2">
      <c r="A108" s="52">
        <v>5121</v>
      </c>
      <c r="B108" s="49" t="s">
        <v>325</v>
      </c>
      <c r="C108" s="53">
        <v>143111.38</v>
      </c>
      <c r="D108" s="55">
        <f t="shared" si="0"/>
        <v>8.0954968980723532E-3</v>
      </c>
      <c r="E108" s="54"/>
    </row>
    <row r="109" spans="1:5" x14ac:dyDescent="0.2">
      <c r="A109" s="52">
        <v>5122</v>
      </c>
      <c r="B109" s="49" t="s">
        <v>326</v>
      </c>
      <c r="C109" s="53">
        <v>7560</v>
      </c>
      <c r="D109" s="55">
        <f t="shared" si="0"/>
        <v>4.2765261958501821E-4</v>
      </c>
      <c r="E109" s="54"/>
    </row>
    <row r="110" spans="1:5" x14ac:dyDescent="0.2">
      <c r="A110" s="52">
        <v>5123</v>
      </c>
      <c r="B110" s="49" t="s">
        <v>327</v>
      </c>
      <c r="C110" s="53">
        <v>0</v>
      </c>
      <c r="D110" s="55">
        <f t="shared" si="0"/>
        <v>0</v>
      </c>
      <c r="E110" s="54"/>
    </row>
    <row r="111" spans="1:5" x14ac:dyDescent="0.2">
      <c r="A111" s="52">
        <v>5124</v>
      </c>
      <c r="B111" s="49" t="s">
        <v>328</v>
      </c>
      <c r="C111" s="53">
        <v>1027224.53</v>
      </c>
      <c r="D111" s="55">
        <f t="shared" si="0"/>
        <v>5.8107838777313375E-2</v>
      </c>
      <c r="E111" s="54"/>
    </row>
    <row r="112" spans="1:5" x14ac:dyDescent="0.2">
      <c r="A112" s="52">
        <v>5125</v>
      </c>
      <c r="B112" s="49" t="s">
        <v>329</v>
      </c>
      <c r="C112" s="53">
        <v>728128.67</v>
      </c>
      <c r="D112" s="55">
        <f t="shared" si="0"/>
        <v>4.1188641947150169E-2</v>
      </c>
      <c r="E112" s="54"/>
    </row>
    <row r="113" spans="1:5" x14ac:dyDescent="0.2">
      <c r="A113" s="52">
        <v>5126</v>
      </c>
      <c r="B113" s="49" t="s">
        <v>330</v>
      </c>
      <c r="C113" s="53">
        <v>477256.16</v>
      </c>
      <c r="D113" s="55">
        <f t="shared" si="0"/>
        <v>2.6997334264164889E-2</v>
      </c>
      <c r="E113" s="54"/>
    </row>
    <row r="114" spans="1:5" x14ac:dyDescent="0.2">
      <c r="A114" s="52">
        <v>5127</v>
      </c>
      <c r="B114" s="49" t="s">
        <v>331</v>
      </c>
      <c r="C114" s="53">
        <v>30919.279999999999</v>
      </c>
      <c r="D114" s="55">
        <f t="shared" si="0"/>
        <v>1.7490358581590821E-3</v>
      </c>
      <c r="E114" s="54"/>
    </row>
    <row r="115" spans="1:5" x14ac:dyDescent="0.2">
      <c r="A115" s="52">
        <v>5128</v>
      </c>
      <c r="B115" s="49" t="s">
        <v>332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5129</v>
      </c>
      <c r="B116" s="49" t="s">
        <v>333</v>
      </c>
      <c r="C116" s="53">
        <v>612921.56000000006</v>
      </c>
      <c r="D116" s="55">
        <f t="shared" si="0"/>
        <v>3.4671628403986236E-2</v>
      </c>
      <c r="E116" s="54"/>
    </row>
    <row r="117" spans="1:5" x14ac:dyDescent="0.2">
      <c r="A117" s="52">
        <v>5130</v>
      </c>
      <c r="B117" s="49" t="s">
        <v>334</v>
      </c>
      <c r="C117" s="53">
        <f>SUM(C118:C126)</f>
        <v>8330441.7600000007</v>
      </c>
      <c r="D117" s="55">
        <f t="shared" si="0"/>
        <v>0.47123482023339019</v>
      </c>
      <c r="E117" s="54"/>
    </row>
    <row r="118" spans="1:5" x14ac:dyDescent="0.2">
      <c r="A118" s="52">
        <v>5131</v>
      </c>
      <c r="B118" s="49" t="s">
        <v>335</v>
      </c>
      <c r="C118" s="53">
        <v>2915999.48</v>
      </c>
      <c r="D118" s="55">
        <f t="shared" si="0"/>
        <v>0.16495169528181891</v>
      </c>
      <c r="E118" s="54"/>
    </row>
    <row r="119" spans="1:5" x14ac:dyDescent="0.2">
      <c r="A119" s="52">
        <v>5132</v>
      </c>
      <c r="B119" s="49" t="s">
        <v>336</v>
      </c>
      <c r="C119" s="53">
        <v>23544.12</v>
      </c>
      <c r="D119" s="55">
        <f t="shared" si="0"/>
        <v>1.331839231987304E-3</v>
      </c>
      <c r="E119" s="54"/>
    </row>
    <row r="120" spans="1:5" x14ac:dyDescent="0.2">
      <c r="A120" s="52">
        <v>5133</v>
      </c>
      <c r="B120" s="49" t="s">
        <v>337</v>
      </c>
      <c r="C120" s="53">
        <v>589614.23</v>
      </c>
      <c r="D120" s="55">
        <f t="shared" si="0"/>
        <v>3.3353183862976643E-2</v>
      </c>
      <c r="E120" s="54"/>
    </row>
    <row r="121" spans="1:5" x14ac:dyDescent="0.2">
      <c r="A121" s="52">
        <v>5134</v>
      </c>
      <c r="B121" s="49" t="s">
        <v>338</v>
      </c>
      <c r="C121" s="53">
        <v>176077.93</v>
      </c>
      <c r="D121" s="55">
        <f t="shared" si="0"/>
        <v>9.960342330106807E-3</v>
      </c>
      <c r="E121" s="54"/>
    </row>
    <row r="122" spans="1:5" x14ac:dyDescent="0.2">
      <c r="A122" s="52">
        <v>5135</v>
      </c>
      <c r="B122" s="49" t="s">
        <v>339</v>
      </c>
      <c r="C122" s="53">
        <v>504326.08</v>
      </c>
      <c r="D122" s="55">
        <f t="shared" si="0"/>
        <v>2.8528620269450192E-2</v>
      </c>
      <c r="E122" s="54"/>
    </row>
    <row r="123" spans="1:5" x14ac:dyDescent="0.2">
      <c r="A123" s="52">
        <v>5136</v>
      </c>
      <c r="B123" s="49" t="s">
        <v>340</v>
      </c>
      <c r="C123" s="53">
        <v>37532</v>
      </c>
      <c r="D123" s="55">
        <f t="shared" si="0"/>
        <v>2.1231029256964158E-3</v>
      </c>
      <c r="E123" s="54"/>
    </row>
    <row r="124" spans="1:5" x14ac:dyDescent="0.2">
      <c r="A124" s="52">
        <v>5137</v>
      </c>
      <c r="B124" s="49" t="s">
        <v>341</v>
      </c>
      <c r="C124" s="53">
        <v>6052.48</v>
      </c>
      <c r="D124" s="55">
        <f t="shared" si="0"/>
        <v>3.4237551944258342E-4</v>
      </c>
      <c r="E124" s="54"/>
    </row>
    <row r="125" spans="1:5" x14ac:dyDescent="0.2">
      <c r="A125" s="52">
        <v>5138</v>
      </c>
      <c r="B125" s="49" t="s">
        <v>342</v>
      </c>
      <c r="C125" s="53">
        <v>114951.73</v>
      </c>
      <c r="D125" s="55">
        <f t="shared" si="0"/>
        <v>6.5025672566573706E-3</v>
      </c>
      <c r="E125" s="54"/>
    </row>
    <row r="126" spans="1:5" x14ac:dyDescent="0.2">
      <c r="A126" s="52">
        <v>5139</v>
      </c>
      <c r="B126" s="49" t="s">
        <v>343</v>
      </c>
      <c r="C126" s="53">
        <v>3962343.71</v>
      </c>
      <c r="D126" s="55">
        <f t="shared" si="0"/>
        <v>0.22414109355525391</v>
      </c>
      <c r="E126" s="54"/>
    </row>
    <row r="127" spans="1:5" x14ac:dyDescent="0.2">
      <c r="A127" s="52">
        <v>5200</v>
      </c>
      <c r="B127" s="49" t="s">
        <v>344</v>
      </c>
      <c r="C127" s="53">
        <f>C128+C131+C134+C137+C142+C146+C149+C151+C157</f>
        <v>31651.040000000001</v>
      </c>
      <c r="D127" s="55">
        <f t="shared" si="0"/>
        <v>1.7904299164801846E-3</v>
      </c>
      <c r="E127" s="54"/>
    </row>
    <row r="128" spans="1:5" x14ac:dyDescent="0.2">
      <c r="A128" s="52">
        <v>5210</v>
      </c>
      <c r="B128" s="49" t="s">
        <v>345</v>
      </c>
      <c r="C128" s="53">
        <f>SUM(C129:C130)</f>
        <v>0</v>
      </c>
      <c r="D128" s="55">
        <f t="shared" si="0"/>
        <v>0</v>
      </c>
      <c r="E128" s="54"/>
    </row>
    <row r="129" spans="1:5" x14ac:dyDescent="0.2">
      <c r="A129" s="52">
        <v>5211</v>
      </c>
      <c r="B129" s="49" t="s">
        <v>346</v>
      </c>
      <c r="C129" s="53">
        <v>0</v>
      </c>
      <c r="D129" s="55">
        <f t="shared" si="0"/>
        <v>0</v>
      </c>
      <c r="E129" s="54"/>
    </row>
    <row r="130" spans="1:5" x14ac:dyDescent="0.2">
      <c r="A130" s="52">
        <v>5212</v>
      </c>
      <c r="B130" s="49" t="s">
        <v>347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5220</v>
      </c>
      <c r="B131" s="49" t="s">
        <v>348</v>
      </c>
      <c r="C131" s="53">
        <f>SUM(C132:C133)</f>
        <v>0</v>
      </c>
      <c r="D131" s="55">
        <f t="shared" si="0"/>
        <v>0</v>
      </c>
      <c r="E131" s="54"/>
    </row>
    <row r="132" spans="1:5" x14ac:dyDescent="0.2">
      <c r="A132" s="52">
        <v>5221</v>
      </c>
      <c r="B132" s="49" t="s">
        <v>349</v>
      </c>
      <c r="C132" s="53">
        <v>0</v>
      </c>
      <c r="D132" s="55">
        <f t="shared" si="0"/>
        <v>0</v>
      </c>
      <c r="E132" s="54"/>
    </row>
    <row r="133" spans="1:5" x14ac:dyDescent="0.2">
      <c r="A133" s="52">
        <v>5222</v>
      </c>
      <c r="B133" s="49" t="s">
        <v>350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5230</v>
      </c>
      <c r="B134" s="49" t="s">
        <v>295</v>
      </c>
      <c r="C134" s="53">
        <f>SUM(C135:C136)</f>
        <v>0</v>
      </c>
      <c r="D134" s="55">
        <f t="shared" si="0"/>
        <v>0</v>
      </c>
      <c r="E134" s="54"/>
    </row>
    <row r="135" spans="1:5" x14ac:dyDescent="0.2">
      <c r="A135" s="52">
        <v>5231</v>
      </c>
      <c r="B135" s="49" t="s">
        <v>351</v>
      </c>
      <c r="C135" s="53">
        <v>0</v>
      </c>
      <c r="D135" s="55">
        <f t="shared" si="0"/>
        <v>0</v>
      </c>
      <c r="E135" s="54"/>
    </row>
    <row r="136" spans="1:5" x14ac:dyDescent="0.2">
      <c r="A136" s="52">
        <v>5232</v>
      </c>
      <c r="B136" s="49" t="s">
        <v>352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5240</v>
      </c>
      <c r="B137" s="49" t="s">
        <v>296</v>
      </c>
      <c r="C137" s="53">
        <f>SUM(C138:C141)</f>
        <v>13500</v>
      </c>
      <c r="D137" s="55">
        <f t="shared" si="0"/>
        <v>7.6366539211610398E-4</v>
      </c>
      <c r="E137" s="54"/>
    </row>
    <row r="138" spans="1:5" x14ac:dyDescent="0.2">
      <c r="A138" s="52">
        <v>5241</v>
      </c>
      <c r="B138" s="49" t="s">
        <v>353</v>
      </c>
      <c r="C138" s="53">
        <v>13500</v>
      </c>
      <c r="D138" s="55">
        <f t="shared" si="0"/>
        <v>7.6366539211610398E-4</v>
      </c>
      <c r="E138" s="54"/>
    </row>
    <row r="139" spans="1:5" x14ac:dyDescent="0.2">
      <c r="A139" s="52">
        <v>5242</v>
      </c>
      <c r="B139" s="49" t="s">
        <v>354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5243</v>
      </c>
      <c r="B140" s="49" t="s">
        <v>355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5244</v>
      </c>
      <c r="B141" s="49" t="s">
        <v>356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5250</v>
      </c>
      <c r="B142" s="49" t="s">
        <v>297</v>
      </c>
      <c r="C142" s="53">
        <f>SUM(C143:C145)</f>
        <v>18151.04</v>
      </c>
      <c r="D142" s="55">
        <f t="shared" si="0"/>
        <v>1.0267645243640805E-3</v>
      </c>
      <c r="E142" s="54"/>
    </row>
    <row r="143" spans="1:5" x14ac:dyDescent="0.2">
      <c r="A143" s="52">
        <v>5251</v>
      </c>
      <c r="B143" s="49" t="s">
        <v>357</v>
      </c>
      <c r="C143" s="53">
        <v>0</v>
      </c>
      <c r="D143" s="55">
        <f t="shared" si="0"/>
        <v>0</v>
      </c>
      <c r="E143" s="54"/>
    </row>
    <row r="144" spans="1:5" x14ac:dyDescent="0.2">
      <c r="A144" s="52">
        <v>5252</v>
      </c>
      <c r="B144" s="49" t="s">
        <v>358</v>
      </c>
      <c r="C144" s="53">
        <v>18151.04</v>
      </c>
      <c r="D144" s="55">
        <f t="shared" si="0"/>
        <v>1.0267645243640805E-3</v>
      </c>
      <c r="E144" s="54"/>
    </row>
    <row r="145" spans="1:5" x14ac:dyDescent="0.2">
      <c r="A145" s="52">
        <v>5259</v>
      </c>
      <c r="B145" s="49" t="s">
        <v>359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5260</v>
      </c>
      <c r="B146" s="49" t="s">
        <v>360</v>
      </c>
      <c r="C146" s="53">
        <f>SUM(C147:C148)</f>
        <v>0</v>
      </c>
      <c r="D146" s="55">
        <f t="shared" si="0"/>
        <v>0</v>
      </c>
      <c r="E146" s="54"/>
    </row>
    <row r="147" spans="1:5" x14ac:dyDescent="0.2">
      <c r="A147" s="52">
        <v>5261</v>
      </c>
      <c r="B147" s="49" t="s">
        <v>361</v>
      </c>
      <c r="C147" s="53">
        <v>0</v>
      </c>
      <c r="D147" s="55">
        <f t="shared" si="0"/>
        <v>0</v>
      </c>
      <c r="E147" s="54"/>
    </row>
    <row r="148" spans="1:5" x14ac:dyDescent="0.2">
      <c r="A148" s="52">
        <v>5262</v>
      </c>
      <c r="B148" s="49" t="s">
        <v>362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5270</v>
      </c>
      <c r="B149" s="49" t="s">
        <v>363</v>
      </c>
      <c r="C149" s="53">
        <f>SUM(C150)</f>
        <v>0</v>
      </c>
      <c r="D149" s="55">
        <f t="shared" si="0"/>
        <v>0</v>
      </c>
      <c r="E149" s="54"/>
    </row>
    <row r="150" spans="1:5" x14ac:dyDescent="0.2">
      <c r="A150" s="52">
        <v>5271</v>
      </c>
      <c r="B150" s="49" t="s">
        <v>364</v>
      </c>
      <c r="C150" s="53">
        <v>0</v>
      </c>
      <c r="D150" s="55">
        <f t="shared" si="0"/>
        <v>0</v>
      </c>
      <c r="E150" s="54"/>
    </row>
    <row r="151" spans="1:5" x14ac:dyDescent="0.2">
      <c r="A151" s="52">
        <v>5280</v>
      </c>
      <c r="B151" s="49" t="s">
        <v>365</v>
      </c>
      <c r="C151" s="53">
        <f>SUM(C152:C156)</f>
        <v>0</v>
      </c>
      <c r="D151" s="55">
        <f t="shared" si="0"/>
        <v>0</v>
      </c>
      <c r="E151" s="54"/>
    </row>
    <row r="152" spans="1:5" x14ac:dyDescent="0.2">
      <c r="A152" s="52">
        <v>5281</v>
      </c>
      <c r="B152" s="49" t="s">
        <v>366</v>
      </c>
      <c r="C152" s="53">
        <v>0</v>
      </c>
      <c r="D152" s="55">
        <f t="shared" si="0"/>
        <v>0</v>
      </c>
      <c r="E152" s="54"/>
    </row>
    <row r="153" spans="1:5" x14ac:dyDescent="0.2">
      <c r="A153" s="52">
        <v>5282</v>
      </c>
      <c r="B153" s="49" t="s">
        <v>367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5283</v>
      </c>
      <c r="B154" s="49" t="s">
        <v>368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5284</v>
      </c>
      <c r="B155" s="49" t="s">
        <v>369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5285</v>
      </c>
      <c r="B156" s="49" t="s">
        <v>370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5290</v>
      </c>
      <c r="B157" s="49" t="s">
        <v>371</v>
      </c>
      <c r="C157" s="53">
        <f>SUM(C158:C159)</f>
        <v>0</v>
      </c>
      <c r="D157" s="55">
        <f t="shared" si="0"/>
        <v>0</v>
      </c>
      <c r="E157" s="54"/>
    </row>
    <row r="158" spans="1:5" x14ac:dyDescent="0.2">
      <c r="A158" s="52">
        <v>5291</v>
      </c>
      <c r="B158" s="49" t="s">
        <v>372</v>
      </c>
      <c r="C158" s="53">
        <v>0</v>
      </c>
      <c r="D158" s="55">
        <f t="shared" si="0"/>
        <v>0</v>
      </c>
      <c r="E158" s="54"/>
    </row>
    <row r="159" spans="1:5" x14ac:dyDescent="0.2">
      <c r="A159" s="52">
        <v>5292</v>
      </c>
      <c r="B159" s="49" t="s">
        <v>373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5300</v>
      </c>
      <c r="B160" s="49" t="s">
        <v>374</v>
      </c>
      <c r="C160" s="53">
        <f>C161+C164+C167</f>
        <v>0</v>
      </c>
      <c r="D160" s="55">
        <f t="shared" si="0"/>
        <v>0</v>
      </c>
      <c r="E160" s="54"/>
    </row>
    <row r="161" spans="1:5" x14ac:dyDescent="0.2">
      <c r="A161" s="52">
        <v>5310</v>
      </c>
      <c r="B161" s="49" t="s">
        <v>290</v>
      </c>
      <c r="C161" s="53">
        <f>C162+C163</f>
        <v>0</v>
      </c>
      <c r="D161" s="55">
        <f t="shared" si="0"/>
        <v>0</v>
      </c>
      <c r="E161" s="54"/>
    </row>
    <row r="162" spans="1:5" x14ac:dyDescent="0.2">
      <c r="A162" s="52">
        <v>5311</v>
      </c>
      <c r="B162" s="49" t="s">
        <v>375</v>
      </c>
      <c r="C162" s="53">
        <v>0</v>
      </c>
      <c r="D162" s="55">
        <f t="shared" si="0"/>
        <v>0</v>
      </c>
      <c r="E162" s="54"/>
    </row>
    <row r="163" spans="1:5" x14ac:dyDescent="0.2">
      <c r="A163" s="52">
        <v>5312</v>
      </c>
      <c r="B163" s="49" t="s">
        <v>376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5320</v>
      </c>
      <c r="B164" s="49" t="s">
        <v>291</v>
      </c>
      <c r="C164" s="53">
        <f>SUM(C165:C166)</f>
        <v>0</v>
      </c>
      <c r="D164" s="55">
        <f t="shared" ref="D164:D216" si="1">C164/$C$98</f>
        <v>0</v>
      </c>
      <c r="E164" s="54"/>
    </row>
    <row r="165" spans="1:5" x14ac:dyDescent="0.2">
      <c r="A165" s="52">
        <v>5321</v>
      </c>
      <c r="B165" s="49" t="s">
        <v>377</v>
      </c>
      <c r="C165" s="53">
        <v>0</v>
      </c>
      <c r="D165" s="55">
        <f t="shared" si="1"/>
        <v>0</v>
      </c>
      <c r="E165" s="54"/>
    </row>
    <row r="166" spans="1:5" x14ac:dyDescent="0.2">
      <c r="A166" s="52">
        <v>5322</v>
      </c>
      <c r="B166" s="49" t="s">
        <v>378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5330</v>
      </c>
      <c r="B167" s="49" t="s">
        <v>292</v>
      </c>
      <c r="C167" s="53">
        <f>SUM(C168:C169)</f>
        <v>0</v>
      </c>
      <c r="D167" s="55">
        <f t="shared" si="1"/>
        <v>0</v>
      </c>
      <c r="E167" s="54"/>
    </row>
    <row r="168" spans="1:5" x14ac:dyDescent="0.2">
      <c r="A168" s="52">
        <v>5331</v>
      </c>
      <c r="B168" s="49" t="s">
        <v>379</v>
      </c>
      <c r="C168" s="53">
        <v>0</v>
      </c>
      <c r="D168" s="55">
        <f t="shared" si="1"/>
        <v>0</v>
      </c>
      <c r="E168" s="54"/>
    </row>
    <row r="169" spans="1:5" x14ac:dyDescent="0.2">
      <c r="A169" s="52">
        <v>5332</v>
      </c>
      <c r="B169" s="49" t="s">
        <v>380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5400</v>
      </c>
      <c r="B170" s="49" t="s">
        <v>381</v>
      </c>
      <c r="C170" s="53">
        <f>C171+C174+C177+C180+C182</f>
        <v>0</v>
      </c>
      <c r="D170" s="55">
        <f t="shared" si="1"/>
        <v>0</v>
      </c>
      <c r="E170" s="54"/>
    </row>
    <row r="171" spans="1:5" x14ac:dyDescent="0.2">
      <c r="A171" s="52">
        <v>5410</v>
      </c>
      <c r="B171" s="49" t="s">
        <v>382</v>
      </c>
      <c r="C171" s="53">
        <f>SUM(C172:C173)</f>
        <v>0</v>
      </c>
      <c r="D171" s="55">
        <f t="shared" si="1"/>
        <v>0</v>
      </c>
      <c r="E171" s="54"/>
    </row>
    <row r="172" spans="1:5" x14ac:dyDescent="0.2">
      <c r="A172" s="52">
        <v>5411</v>
      </c>
      <c r="B172" s="49" t="s">
        <v>383</v>
      </c>
      <c r="C172" s="53">
        <v>0</v>
      </c>
      <c r="D172" s="55">
        <f t="shared" si="1"/>
        <v>0</v>
      </c>
      <c r="E172" s="54"/>
    </row>
    <row r="173" spans="1:5" x14ac:dyDescent="0.2">
      <c r="A173" s="52">
        <v>5412</v>
      </c>
      <c r="B173" s="49" t="s">
        <v>384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5420</v>
      </c>
      <c r="B174" s="49" t="s">
        <v>385</v>
      </c>
      <c r="C174" s="53">
        <f>SUM(C175:C176)</f>
        <v>0</v>
      </c>
      <c r="D174" s="55">
        <f t="shared" si="1"/>
        <v>0</v>
      </c>
      <c r="E174" s="54"/>
    </row>
    <row r="175" spans="1:5" x14ac:dyDescent="0.2">
      <c r="A175" s="52">
        <v>5421</v>
      </c>
      <c r="B175" s="49" t="s">
        <v>386</v>
      </c>
      <c r="C175" s="53">
        <v>0</v>
      </c>
      <c r="D175" s="55">
        <f t="shared" si="1"/>
        <v>0</v>
      </c>
      <c r="E175" s="54"/>
    </row>
    <row r="176" spans="1:5" x14ac:dyDescent="0.2">
      <c r="A176" s="52">
        <v>5422</v>
      </c>
      <c r="B176" s="49" t="s">
        <v>387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5430</v>
      </c>
      <c r="B177" s="49" t="s">
        <v>388</v>
      </c>
      <c r="C177" s="53">
        <f>SUM(C178:C179)</f>
        <v>0</v>
      </c>
      <c r="D177" s="55">
        <f t="shared" si="1"/>
        <v>0</v>
      </c>
      <c r="E177" s="54"/>
    </row>
    <row r="178" spans="1:5" x14ac:dyDescent="0.2">
      <c r="A178" s="52">
        <v>5431</v>
      </c>
      <c r="B178" s="49" t="s">
        <v>389</v>
      </c>
      <c r="C178" s="53">
        <v>0</v>
      </c>
      <c r="D178" s="55">
        <f t="shared" si="1"/>
        <v>0</v>
      </c>
      <c r="E178" s="54"/>
    </row>
    <row r="179" spans="1:5" x14ac:dyDescent="0.2">
      <c r="A179" s="52">
        <v>5432</v>
      </c>
      <c r="B179" s="49" t="s">
        <v>390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5440</v>
      </c>
      <c r="B180" s="49" t="s">
        <v>391</v>
      </c>
      <c r="C180" s="53">
        <f>SUM(C181)</f>
        <v>0</v>
      </c>
      <c r="D180" s="55">
        <f t="shared" si="1"/>
        <v>0</v>
      </c>
      <c r="E180" s="54"/>
    </row>
    <row r="181" spans="1:5" x14ac:dyDescent="0.2">
      <c r="A181" s="52">
        <v>5441</v>
      </c>
      <c r="B181" s="49" t="s">
        <v>391</v>
      </c>
      <c r="C181" s="53">
        <v>0</v>
      </c>
      <c r="D181" s="55">
        <f t="shared" si="1"/>
        <v>0</v>
      </c>
      <c r="E181" s="54"/>
    </row>
    <row r="182" spans="1:5" x14ac:dyDescent="0.2">
      <c r="A182" s="52">
        <v>5450</v>
      </c>
      <c r="B182" s="49" t="s">
        <v>392</v>
      </c>
      <c r="C182" s="53">
        <f>SUM(C183:C184)</f>
        <v>0</v>
      </c>
      <c r="D182" s="55">
        <f t="shared" si="1"/>
        <v>0</v>
      </c>
      <c r="E182" s="54"/>
    </row>
    <row r="183" spans="1:5" x14ac:dyDescent="0.2">
      <c r="A183" s="52">
        <v>5451</v>
      </c>
      <c r="B183" s="49" t="s">
        <v>393</v>
      </c>
      <c r="C183" s="53">
        <v>0</v>
      </c>
      <c r="D183" s="55">
        <f t="shared" si="1"/>
        <v>0</v>
      </c>
      <c r="E183" s="54"/>
    </row>
    <row r="184" spans="1:5" x14ac:dyDescent="0.2">
      <c r="A184" s="52">
        <v>5452</v>
      </c>
      <c r="B184" s="49" t="s">
        <v>394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5500</v>
      </c>
      <c r="B185" s="49" t="s">
        <v>395</v>
      </c>
      <c r="C185" s="53">
        <f>C186+C195+C198+C204</f>
        <v>0</v>
      </c>
      <c r="D185" s="55">
        <f t="shared" si="1"/>
        <v>0</v>
      </c>
      <c r="E185" s="54"/>
    </row>
    <row r="186" spans="1:5" x14ac:dyDescent="0.2">
      <c r="A186" s="52">
        <v>5510</v>
      </c>
      <c r="B186" s="49" t="s">
        <v>396</v>
      </c>
      <c r="C186" s="53">
        <f>SUM(C187:C194)</f>
        <v>0</v>
      </c>
      <c r="D186" s="55">
        <f t="shared" si="1"/>
        <v>0</v>
      </c>
      <c r="E186" s="54"/>
    </row>
    <row r="187" spans="1:5" x14ac:dyDescent="0.2">
      <c r="A187" s="52">
        <v>5511</v>
      </c>
      <c r="B187" s="49" t="s">
        <v>397</v>
      </c>
      <c r="C187" s="53">
        <v>0</v>
      </c>
      <c r="D187" s="55">
        <f t="shared" si="1"/>
        <v>0</v>
      </c>
      <c r="E187" s="54"/>
    </row>
    <row r="188" spans="1:5" x14ac:dyDescent="0.2">
      <c r="A188" s="52">
        <v>5512</v>
      </c>
      <c r="B188" s="49" t="s">
        <v>398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5513</v>
      </c>
      <c r="B189" s="49" t="s">
        <v>399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5514</v>
      </c>
      <c r="B190" s="49" t="s">
        <v>400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5515</v>
      </c>
      <c r="B191" s="49" t="s">
        <v>401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5516</v>
      </c>
      <c r="B192" s="49" t="s">
        <v>402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5517</v>
      </c>
      <c r="B193" s="49" t="s">
        <v>403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5518</v>
      </c>
      <c r="B194" s="49" t="s">
        <v>81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5520</v>
      </c>
      <c r="B195" s="49" t="s">
        <v>80</v>
      </c>
      <c r="C195" s="53">
        <f>SUM(C196:C197)</f>
        <v>0</v>
      </c>
      <c r="D195" s="55">
        <f t="shared" si="1"/>
        <v>0</v>
      </c>
      <c r="E195" s="54"/>
    </row>
    <row r="196" spans="1:5" x14ac:dyDescent="0.2">
      <c r="A196" s="52">
        <v>5521</v>
      </c>
      <c r="B196" s="49" t="s">
        <v>404</v>
      </c>
      <c r="C196" s="53">
        <v>0</v>
      </c>
      <c r="D196" s="55">
        <f t="shared" si="1"/>
        <v>0</v>
      </c>
      <c r="E196" s="54"/>
    </row>
    <row r="197" spans="1:5" x14ac:dyDescent="0.2">
      <c r="A197" s="52">
        <v>5522</v>
      </c>
      <c r="B197" s="49" t="s">
        <v>405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5530</v>
      </c>
      <c r="B198" s="49" t="s">
        <v>406</v>
      </c>
      <c r="C198" s="53">
        <f>SUM(C199:C203)</f>
        <v>0</v>
      </c>
      <c r="D198" s="55">
        <f t="shared" si="1"/>
        <v>0</v>
      </c>
      <c r="E198" s="54"/>
    </row>
    <row r="199" spans="1:5" x14ac:dyDescent="0.2">
      <c r="A199" s="52">
        <v>5531</v>
      </c>
      <c r="B199" s="49" t="s">
        <v>407</v>
      </c>
      <c r="C199" s="53">
        <v>0</v>
      </c>
      <c r="D199" s="55">
        <f t="shared" si="1"/>
        <v>0</v>
      </c>
      <c r="E199" s="54"/>
    </row>
    <row r="200" spans="1:5" x14ac:dyDescent="0.2">
      <c r="A200" s="52">
        <v>5532</v>
      </c>
      <c r="B200" s="49" t="s">
        <v>408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5533</v>
      </c>
      <c r="B201" s="49" t="s">
        <v>409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5534</v>
      </c>
      <c r="B202" s="49" t="s">
        <v>410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5535</v>
      </c>
      <c r="B203" s="49" t="s">
        <v>411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5590</v>
      </c>
      <c r="B204" s="49" t="s">
        <v>412</v>
      </c>
      <c r="C204" s="53">
        <f>SUM(C205:C213)</f>
        <v>0</v>
      </c>
      <c r="D204" s="55">
        <f t="shared" si="1"/>
        <v>0</v>
      </c>
      <c r="E204" s="54"/>
    </row>
    <row r="205" spans="1:5" x14ac:dyDescent="0.2">
      <c r="A205" s="52">
        <v>5591</v>
      </c>
      <c r="B205" s="49" t="s">
        <v>413</v>
      </c>
      <c r="C205" s="53">
        <v>0</v>
      </c>
      <c r="D205" s="55">
        <f t="shared" si="1"/>
        <v>0</v>
      </c>
      <c r="E205" s="54"/>
    </row>
    <row r="206" spans="1:5" x14ac:dyDescent="0.2">
      <c r="A206" s="52">
        <v>5592</v>
      </c>
      <c r="B206" s="49" t="s">
        <v>414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5593</v>
      </c>
      <c r="B207" s="49" t="s">
        <v>415</v>
      </c>
      <c r="C207" s="53">
        <v>0</v>
      </c>
      <c r="D207" s="55">
        <f t="shared" si="1"/>
        <v>0</v>
      </c>
      <c r="E207" s="54"/>
    </row>
    <row r="208" spans="1:5" x14ac:dyDescent="0.2">
      <c r="A208" s="52">
        <v>5594</v>
      </c>
      <c r="B208" s="49" t="s">
        <v>468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5595</v>
      </c>
      <c r="B209" s="49" t="s">
        <v>417</v>
      </c>
      <c r="C209" s="53">
        <v>0</v>
      </c>
      <c r="D209" s="55">
        <f t="shared" si="1"/>
        <v>0</v>
      </c>
      <c r="E209" s="54"/>
    </row>
    <row r="210" spans="1:5" x14ac:dyDescent="0.2">
      <c r="A210" s="52">
        <v>5596</v>
      </c>
      <c r="B210" s="49" t="s">
        <v>312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5597</v>
      </c>
      <c r="B211" s="49" t="s">
        <v>418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5598</v>
      </c>
      <c r="B212" s="49" t="s">
        <v>469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5599</v>
      </c>
      <c r="B213" s="49" t="s">
        <v>419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5600</v>
      </c>
      <c r="B214" s="49" t="s">
        <v>79</v>
      </c>
      <c r="C214" s="53">
        <f>C215</f>
        <v>0</v>
      </c>
      <c r="D214" s="55">
        <f t="shared" si="1"/>
        <v>0</v>
      </c>
      <c r="E214" s="54"/>
    </row>
    <row r="215" spans="1:5" x14ac:dyDescent="0.2">
      <c r="A215" s="52">
        <v>5610</v>
      </c>
      <c r="B215" s="49" t="s">
        <v>420</v>
      </c>
      <c r="C215" s="53">
        <f>C216</f>
        <v>0</v>
      </c>
      <c r="D215" s="55">
        <f t="shared" si="1"/>
        <v>0</v>
      </c>
      <c r="E215" s="54"/>
    </row>
    <row r="216" spans="1:5" x14ac:dyDescent="0.2">
      <c r="A216" s="52">
        <v>5611</v>
      </c>
      <c r="B216" s="49" t="s">
        <v>421</v>
      </c>
      <c r="C216" s="53">
        <v>0</v>
      </c>
      <c r="D216" s="55">
        <f t="shared" si="1"/>
        <v>0</v>
      </c>
      <c r="E216" s="54"/>
    </row>
    <row r="218" spans="1:5" x14ac:dyDescent="0.2">
      <c r="B218" s="20" t="s">
        <v>576</v>
      </c>
    </row>
    <row r="223" spans="1:5" ht="15" x14ac:dyDescent="0.25">
      <c r="A223" s="171" t="s">
        <v>615</v>
      </c>
      <c r="B223" s="173"/>
      <c r="C223" s="173"/>
      <c r="D223" s="170"/>
    </row>
    <row r="224" spans="1:5" ht="15" x14ac:dyDescent="0.25">
      <c r="A224" s="174" t="s">
        <v>616</v>
      </c>
      <c r="B224" s="175"/>
      <c r="C224" s="173"/>
      <c r="D224" s="170"/>
    </row>
    <row r="225" spans="1:4" ht="15" x14ac:dyDescent="0.25">
      <c r="A225" s="174" t="s">
        <v>617</v>
      </c>
      <c r="B225" s="173"/>
      <c r="C225" s="173"/>
      <c r="D225" s="170"/>
    </row>
    <row r="226" spans="1:4" ht="15" x14ac:dyDescent="0.25">
      <c r="A226" s="174" t="s">
        <v>618</v>
      </c>
      <c r="B226" s="171"/>
      <c r="C226" s="172"/>
      <c r="D226" s="17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8"/>
    </row>
    <row r="2" spans="1:2" ht="15" customHeight="1" x14ac:dyDescent="0.2">
      <c r="A2" s="95" t="s">
        <v>145</v>
      </c>
      <c r="B2" s="96" t="s">
        <v>50</v>
      </c>
    </row>
    <row r="3" spans="1:2" x14ac:dyDescent="0.2">
      <c r="A3" s="13"/>
      <c r="B3" s="109"/>
    </row>
    <row r="4" spans="1:2" ht="14.1" customHeight="1" x14ac:dyDescent="0.2">
      <c r="A4" s="110" t="s">
        <v>521</v>
      </c>
      <c r="B4" s="100" t="s">
        <v>78</v>
      </c>
    </row>
    <row r="5" spans="1:2" ht="14.1" customHeight="1" x14ac:dyDescent="0.2">
      <c r="A5" s="101"/>
      <c r="B5" s="100" t="s">
        <v>51</v>
      </c>
    </row>
    <row r="6" spans="1:2" ht="14.1" customHeight="1" x14ac:dyDescent="0.2">
      <c r="A6" s="101"/>
      <c r="B6" s="100" t="s">
        <v>108</v>
      </c>
    </row>
    <row r="7" spans="1:2" ht="14.1" customHeight="1" x14ac:dyDescent="0.2">
      <c r="A7" s="101"/>
      <c r="B7" s="100" t="s">
        <v>63</v>
      </c>
    </row>
    <row r="8" spans="1:2" x14ac:dyDescent="0.2">
      <c r="A8" s="101"/>
    </row>
    <row r="9" spans="1:2" x14ac:dyDescent="0.2">
      <c r="A9" s="110" t="s">
        <v>522</v>
      </c>
      <c r="B9" s="102" t="s">
        <v>110</v>
      </c>
    </row>
    <row r="10" spans="1:2" ht="15" customHeight="1" x14ac:dyDescent="0.2">
      <c r="A10" s="101"/>
      <c r="B10" s="111" t="s">
        <v>63</v>
      </c>
    </row>
    <row r="11" spans="1:2" x14ac:dyDescent="0.2">
      <c r="A11" s="101"/>
    </row>
    <row r="12" spans="1:2" x14ac:dyDescent="0.2">
      <c r="A12" s="110" t="s">
        <v>524</v>
      </c>
      <c r="B12" s="102" t="s">
        <v>110</v>
      </c>
    </row>
    <row r="13" spans="1:2" ht="22.5" x14ac:dyDescent="0.2">
      <c r="A13" s="101"/>
      <c r="B13" s="102" t="s">
        <v>70</v>
      </c>
    </row>
    <row r="14" spans="1:2" x14ac:dyDescent="0.2">
      <c r="A14" s="101"/>
      <c r="B14" s="111" t="s">
        <v>63</v>
      </c>
    </row>
    <row r="15" spans="1:2" x14ac:dyDescent="0.2">
      <c r="A15" s="101"/>
    </row>
    <row r="16" spans="1:2" x14ac:dyDescent="0.2">
      <c r="A16" s="101"/>
    </row>
    <row r="17" spans="1:2" ht="15" customHeight="1" x14ac:dyDescent="0.2">
      <c r="A17" s="110" t="s">
        <v>525</v>
      </c>
      <c r="B17" s="104" t="s">
        <v>71</v>
      </c>
    </row>
    <row r="18" spans="1:2" ht="15" customHeight="1" x14ac:dyDescent="0.2">
      <c r="A18" s="13"/>
      <c r="B18" s="10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21" workbookViewId="0">
      <selection activeCell="A29" sqref="A29:E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81" t="s">
        <v>613</v>
      </c>
      <c r="B1" s="181"/>
      <c r="C1" s="181"/>
      <c r="D1" s="27" t="s">
        <v>557</v>
      </c>
      <c r="E1" s="28">
        <v>2023</v>
      </c>
    </row>
    <row r="2" spans="1:5" ht="18.95" customHeight="1" x14ac:dyDescent="0.2">
      <c r="A2" s="181" t="s">
        <v>563</v>
      </c>
      <c r="B2" s="181"/>
      <c r="C2" s="181"/>
      <c r="D2" s="27" t="s">
        <v>558</v>
      </c>
      <c r="E2" s="28" t="s">
        <v>560</v>
      </c>
    </row>
    <row r="3" spans="1:5" ht="18.95" customHeight="1" x14ac:dyDescent="0.2">
      <c r="A3" s="181" t="s">
        <v>614</v>
      </c>
      <c r="B3" s="181"/>
      <c r="C3" s="181"/>
      <c r="D3" s="27" t="s">
        <v>559</v>
      </c>
      <c r="E3" s="28">
        <v>1</v>
      </c>
    </row>
    <row r="4" spans="1:5" x14ac:dyDescent="0.2">
      <c r="A4" s="30" t="s">
        <v>151</v>
      </c>
      <c r="B4" s="31"/>
      <c r="C4" s="31"/>
      <c r="D4" s="31"/>
      <c r="E4" s="31"/>
    </row>
    <row r="6" spans="1:5" x14ac:dyDescent="0.2">
      <c r="A6" s="31" t="s">
        <v>134</v>
      </c>
      <c r="B6" s="31"/>
      <c r="C6" s="31"/>
      <c r="D6" s="31"/>
      <c r="E6" s="31"/>
    </row>
    <row r="7" spans="1:5" x14ac:dyDescent="0.2">
      <c r="A7" s="32" t="s">
        <v>106</v>
      </c>
      <c r="B7" s="32" t="s">
        <v>103</v>
      </c>
      <c r="C7" s="32" t="s">
        <v>104</v>
      </c>
      <c r="D7" s="32" t="s">
        <v>105</v>
      </c>
      <c r="E7" s="32" t="s">
        <v>107</v>
      </c>
    </row>
    <row r="8" spans="1:5" x14ac:dyDescent="0.2">
      <c r="A8" s="33">
        <v>3110</v>
      </c>
      <c r="B8" s="29" t="s">
        <v>291</v>
      </c>
      <c r="C8" s="34">
        <v>67452611.290000007</v>
      </c>
    </row>
    <row r="9" spans="1:5" x14ac:dyDescent="0.2">
      <c r="A9" s="33">
        <v>3120</v>
      </c>
      <c r="B9" s="29" t="s">
        <v>422</v>
      </c>
      <c r="C9" s="34">
        <v>83520581.060000002</v>
      </c>
    </row>
    <row r="10" spans="1:5" x14ac:dyDescent="0.2">
      <c r="A10" s="33">
        <v>3130</v>
      </c>
      <c r="B10" s="29" t="s">
        <v>423</v>
      </c>
      <c r="C10" s="34">
        <v>0</v>
      </c>
    </row>
    <row r="12" spans="1:5" x14ac:dyDescent="0.2">
      <c r="A12" s="31" t="s">
        <v>136</v>
      </c>
      <c r="B12" s="31"/>
      <c r="C12" s="31"/>
      <c r="D12" s="31"/>
      <c r="E12" s="31"/>
    </row>
    <row r="13" spans="1:5" x14ac:dyDescent="0.2">
      <c r="A13" s="32" t="s">
        <v>106</v>
      </c>
      <c r="B13" s="32" t="s">
        <v>103</v>
      </c>
      <c r="C13" s="32" t="s">
        <v>104</v>
      </c>
      <c r="D13" s="32" t="s">
        <v>424</v>
      </c>
      <c r="E13" s="32"/>
    </row>
    <row r="14" spans="1:5" x14ac:dyDescent="0.2">
      <c r="A14" s="33">
        <v>3210</v>
      </c>
      <c r="B14" s="29" t="s">
        <v>425</v>
      </c>
      <c r="C14" s="34">
        <v>13363474.17</v>
      </c>
    </row>
    <row r="15" spans="1:5" x14ac:dyDescent="0.2">
      <c r="A15" s="33">
        <v>3220</v>
      </c>
      <c r="B15" s="29" t="s">
        <v>426</v>
      </c>
      <c r="C15" s="34">
        <v>129879062.22</v>
      </c>
    </row>
    <row r="16" spans="1:5" x14ac:dyDescent="0.2">
      <c r="A16" s="33">
        <v>3230</v>
      </c>
      <c r="B16" s="29" t="s">
        <v>427</v>
      </c>
      <c r="C16" s="34">
        <f>SUM(C17:C20)</f>
        <v>0</v>
      </c>
    </row>
    <row r="17" spans="1:3" x14ac:dyDescent="0.2">
      <c r="A17" s="33">
        <v>3231</v>
      </c>
      <c r="B17" s="29" t="s">
        <v>428</v>
      </c>
      <c r="C17" s="34">
        <v>0</v>
      </c>
    </row>
    <row r="18" spans="1:3" x14ac:dyDescent="0.2">
      <c r="A18" s="33">
        <v>3232</v>
      </c>
      <c r="B18" s="29" t="s">
        <v>429</v>
      </c>
      <c r="C18" s="34">
        <v>0</v>
      </c>
    </row>
    <row r="19" spans="1:3" x14ac:dyDescent="0.2">
      <c r="A19" s="33">
        <v>3233</v>
      </c>
      <c r="B19" s="29" t="s">
        <v>430</v>
      </c>
      <c r="C19" s="34">
        <v>0</v>
      </c>
    </row>
    <row r="20" spans="1:3" x14ac:dyDescent="0.2">
      <c r="A20" s="33">
        <v>3239</v>
      </c>
      <c r="B20" s="29" t="s">
        <v>431</v>
      </c>
      <c r="C20" s="34">
        <v>0</v>
      </c>
    </row>
    <row r="21" spans="1:3" x14ac:dyDescent="0.2">
      <c r="A21" s="33">
        <v>3240</v>
      </c>
      <c r="B21" s="29" t="s">
        <v>432</v>
      </c>
      <c r="C21" s="34">
        <f>SUM(C22:C24)</f>
        <v>0</v>
      </c>
    </row>
    <row r="22" spans="1:3" x14ac:dyDescent="0.2">
      <c r="A22" s="33">
        <v>3241</v>
      </c>
      <c r="B22" s="29" t="s">
        <v>433</v>
      </c>
      <c r="C22" s="34">
        <v>0</v>
      </c>
    </row>
    <row r="23" spans="1:3" x14ac:dyDescent="0.2">
      <c r="A23" s="33">
        <v>3242</v>
      </c>
      <c r="B23" s="29" t="s">
        <v>434</v>
      </c>
      <c r="C23" s="34">
        <v>0</v>
      </c>
    </row>
    <row r="24" spans="1:3" x14ac:dyDescent="0.2">
      <c r="A24" s="33">
        <v>3243</v>
      </c>
      <c r="B24" s="29" t="s">
        <v>435</v>
      </c>
      <c r="C24" s="34">
        <v>0</v>
      </c>
    </row>
    <row r="25" spans="1:3" x14ac:dyDescent="0.2">
      <c r="A25" s="33">
        <v>3250</v>
      </c>
      <c r="B25" s="29" t="s">
        <v>436</v>
      </c>
      <c r="C25" s="34">
        <f>SUM(C26:C27)</f>
        <v>0</v>
      </c>
    </row>
    <row r="26" spans="1:3" x14ac:dyDescent="0.2">
      <c r="A26" s="33">
        <v>3251</v>
      </c>
      <c r="B26" s="29" t="s">
        <v>437</v>
      </c>
      <c r="C26" s="34">
        <v>0</v>
      </c>
    </row>
    <row r="27" spans="1:3" x14ac:dyDescent="0.2">
      <c r="A27" s="33">
        <v>3252</v>
      </c>
      <c r="B27" s="29" t="s">
        <v>438</v>
      </c>
      <c r="C27" s="34">
        <v>0</v>
      </c>
    </row>
    <row r="29" spans="1:3" x14ac:dyDescent="0.2">
      <c r="B29" s="29" t="s">
        <v>576</v>
      </c>
    </row>
    <row r="31" spans="1:3" s="128" customFormat="1" x14ac:dyDescent="0.2"/>
    <row r="34" spans="1:4" ht="15" x14ac:dyDescent="0.25">
      <c r="A34" s="171" t="s">
        <v>615</v>
      </c>
      <c r="B34" s="173"/>
      <c r="C34" s="173"/>
      <c r="D34" s="170"/>
    </row>
    <row r="35" spans="1:4" ht="15" x14ac:dyDescent="0.25">
      <c r="A35" s="174" t="s">
        <v>616</v>
      </c>
      <c r="B35" s="175"/>
      <c r="C35" s="173"/>
      <c r="D35" s="170"/>
    </row>
    <row r="36" spans="1:4" ht="15" x14ac:dyDescent="0.25">
      <c r="A36" s="174" t="s">
        <v>617</v>
      </c>
      <c r="B36" s="173"/>
      <c r="C36" s="173"/>
      <c r="D36" s="170"/>
    </row>
    <row r="37" spans="1:4" ht="15" x14ac:dyDescent="0.25">
      <c r="A37" s="174" t="s">
        <v>618</v>
      </c>
      <c r="B37" s="171"/>
      <c r="C37" s="172"/>
      <c r="D37" s="17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145</v>
      </c>
      <c r="B2" s="96" t="s">
        <v>50</v>
      </c>
    </row>
    <row r="4" spans="1:2" ht="15" customHeight="1" x14ac:dyDescent="0.2">
      <c r="A4" s="110" t="s">
        <v>23</v>
      </c>
      <c r="B4" s="100" t="s">
        <v>78</v>
      </c>
    </row>
    <row r="5" spans="1:2" ht="15" customHeight="1" x14ac:dyDescent="0.2">
      <c r="A5" s="110" t="s">
        <v>25</v>
      </c>
      <c r="B5" s="100" t="s">
        <v>51</v>
      </c>
    </row>
    <row r="6" spans="1:2" ht="15" customHeight="1" x14ac:dyDescent="0.2">
      <c r="B6" s="100" t="s">
        <v>135</v>
      </c>
    </row>
    <row r="7" spans="1:2" ht="15" customHeight="1" x14ac:dyDescent="0.2">
      <c r="B7" s="100" t="s">
        <v>73</v>
      </c>
    </row>
    <row r="8" spans="1:2" ht="15" customHeight="1" x14ac:dyDescent="0.2">
      <c r="B8" s="10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3"/>
  <sheetViews>
    <sheetView topLeftCell="A121" workbookViewId="0">
      <selection activeCell="A130" sqref="A130:E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0.140625" style="29" customWidth="1"/>
    <col min="6" max="16384" width="9.140625" style="29"/>
  </cols>
  <sheetData>
    <row r="1" spans="1:5" s="35" customFormat="1" ht="18.95" customHeight="1" x14ac:dyDescent="0.25">
      <c r="A1" s="181" t="s">
        <v>613</v>
      </c>
      <c r="B1" s="181"/>
      <c r="C1" s="181"/>
      <c r="D1" s="27" t="s">
        <v>557</v>
      </c>
      <c r="E1" s="28">
        <v>2023</v>
      </c>
    </row>
    <row r="2" spans="1:5" s="35" customFormat="1" ht="18.95" customHeight="1" x14ac:dyDescent="0.25">
      <c r="A2" s="181" t="s">
        <v>564</v>
      </c>
      <c r="B2" s="181"/>
      <c r="C2" s="181"/>
      <c r="D2" s="27" t="s">
        <v>558</v>
      </c>
      <c r="E2" s="28" t="s">
        <v>560</v>
      </c>
    </row>
    <row r="3" spans="1:5" s="35" customFormat="1" ht="18.95" customHeight="1" x14ac:dyDescent="0.25">
      <c r="A3" s="181" t="s">
        <v>614</v>
      </c>
      <c r="B3" s="181"/>
      <c r="C3" s="181"/>
      <c r="D3" s="27" t="s">
        <v>559</v>
      </c>
      <c r="E3" s="28">
        <v>1</v>
      </c>
    </row>
    <row r="4" spans="1:5" x14ac:dyDescent="0.2">
      <c r="A4" s="30" t="s">
        <v>151</v>
      </c>
      <c r="B4" s="31"/>
      <c r="C4" s="31"/>
      <c r="D4" s="31"/>
      <c r="E4" s="31"/>
    </row>
    <row r="6" spans="1:5" x14ac:dyDescent="0.2">
      <c r="A6" s="31" t="s">
        <v>137</v>
      </c>
      <c r="B6" s="31"/>
      <c r="C6" s="31"/>
      <c r="D6" s="31"/>
      <c r="E6" s="31"/>
    </row>
    <row r="7" spans="1:5" x14ac:dyDescent="0.2">
      <c r="A7" s="32" t="s">
        <v>106</v>
      </c>
      <c r="B7" s="32" t="s">
        <v>600</v>
      </c>
      <c r="C7" s="127">
        <v>2023</v>
      </c>
      <c r="D7" s="127">
        <v>2022</v>
      </c>
      <c r="E7" s="32"/>
    </row>
    <row r="8" spans="1:5" x14ac:dyDescent="0.2">
      <c r="A8" s="33">
        <v>1111</v>
      </c>
      <c r="B8" s="29" t="s">
        <v>439</v>
      </c>
      <c r="C8" s="34">
        <v>0</v>
      </c>
      <c r="D8" s="34">
        <v>0</v>
      </c>
    </row>
    <row r="9" spans="1:5" x14ac:dyDescent="0.2">
      <c r="A9" s="33">
        <v>1112</v>
      </c>
      <c r="B9" s="29" t="s">
        <v>440</v>
      </c>
      <c r="C9" s="34">
        <v>1756036.2</v>
      </c>
      <c r="D9" s="34">
        <v>10265013.529999999</v>
      </c>
    </row>
    <row r="10" spans="1:5" x14ac:dyDescent="0.2">
      <c r="A10" s="33">
        <v>1113</v>
      </c>
      <c r="B10" s="29" t="s">
        <v>441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152</v>
      </c>
      <c r="C11" s="34">
        <v>40350446.140000001</v>
      </c>
      <c r="D11" s="34">
        <v>39008796.100000001</v>
      </c>
    </row>
    <row r="12" spans="1:5" x14ac:dyDescent="0.2">
      <c r="A12" s="33">
        <v>1115</v>
      </c>
      <c r="B12" s="29" t="s">
        <v>153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442</v>
      </c>
      <c r="C13" s="34">
        <v>476701.22</v>
      </c>
      <c r="D13" s="34">
        <v>476701.22</v>
      </c>
    </row>
    <row r="14" spans="1:5" x14ac:dyDescent="0.2">
      <c r="A14" s="33">
        <v>1119</v>
      </c>
      <c r="B14" s="29" t="s">
        <v>443</v>
      </c>
      <c r="C14" s="34">
        <v>0</v>
      </c>
      <c r="D14" s="34">
        <v>0</v>
      </c>
    </row>
    <row r="15" spans="1:5" x14ac:dyDescent="0.2">
      <c r="A15" s="131">
        <v>1110</v>
      </c>
      <c r="B15" s="132" t="s">
        <v>578</v>
      </c>
      <c r="C15" s="133">
        <f>SUM(C8:C14)</f>
        <v>42583183.560000002</v>
      </c>
      <c r="D15" s="133">
        <f>SUM(D8:D14)</f>
        <v>49750510.850000001</v>
      </c>
    </row>
    <row r="18" spans="1:5" x14ac:dyDescent="0.2">
      <c r="A18" s="31" t="s">
        <v>138</v>
      </c>
      <c r="B18" s="31"/>
      <c r="C18" s="31"/>
      <c r="D18" s="31"/>
      <c r="E18" s="128"/>
    </row>
    <row r="19" spans="1:5" x14ac:dyDescent="0.2">
      <c r="A19" s="32" t="s">
        <v>106</v>
      </c>
      <c r="B19" s="32" t="s">
        <v>600</v>
      </c>
      <c r="C19" s="142" t="s">
        <v>599</v>
      </c>
      <c r="D19" s="142" t="s">
        <v>139</v>
      </c>
      <c r="E19" s="128"/>
    </row>
    <row r="20" spans="1:5" x14ac:dyDescent="0.2">
      <c r="A20" s="131">
        <v>1230</v>
      </c>
      <c r="B20" s="132" t="s">
        <v>185</v>
      </c>
      <c r="C20" s="133">
        <f>SUM(C21:C27)</f>
        <v>7905921.3099999996</v>
      </c>
      <c r="D20" s="133">
        <f>SUM(D21:D27)</f>
        <v>7905921.3099999996</v>
      </c>
      <c r="E20" s="128"/>
    </row>
    <row r="21" spans="1:5" x14ac:dyDescent="0.2">
      <c r="A21" s="33">
        <v>1231</v>
      </c>
      <c r="B21" s="29" t="s">
        <v>186</v>
      </c>
      <c r="C21" s="34">
        <v>0</v>
      </c>
      <c r="D21" s="130">
        <v>0</v>
      </c>
      <c r="E21" s="128"/>
    </row>
    <row r="22" spans="1:5" x14ac:dyDescent="0.2">
      <c r="A22" s="33">
        <v>1232</v>
      </c>
      <c r="B22" s="29" t="s">
        <v>187</v>
      </c>
      <c r="C22" s="34">
        <v>0</v>
      </c>
      <c r="D22" s="130">
        <v>0</v>
      </c>
      <c r="E22" s="128"/>
    </row>
    <row r="23" spans="1:5" x14ac:dyDescent="0.2">
      <c r="A23" s="33">
        <v>1233</v>
      </c>
      <c r="B23" s="29" t="s">
        <v>188</v>
      </c>
      <c r="C23" s="34">
        <v>0</v>
      </c>
      <c r="D23" s="130">
        <v>0</v>
      </c>
      <c r="E23" s="128"/>
    </row>
    <row r="24" spans="1:5" x14ac:dyDescent="0.2">
      <c r="A24" s="33">
        <v>1234</v>
      </c>
      <c r="B24" s="29" t="s">
        <v>189</v>
      </c>
      <c r="C24" s="34">
        <v>0</v>
      </c>
      <c r="D24" s="130">
        <v>0</v>
      </c>
      <c r="E24" s="128"/>
    </row>
    <row r="25" spans="1:5" x14ac:dyDescent="0.2">
      <c r="A25" s="33">
        <v>1235</v>
      </c>
      <c r="B25" s="29" t="s">
        <v>190</v>
      </c>
      <c r="C25" s="34">
        <v>7905921.3099999996</v>
      </c>
      <c r="D25" s="130">
        <v>7905921.3099999996</v>
      </c>
      <c r="E25" s="128"/>
    </row>
    <row r="26" spans="1:5" x14ac:dyDescent="0.2">
      <c r="A26" s="33">
        <v>1236</v>
      </c>
      <c r="B26" s="29" t="s">
        <v>191</v>
      </c>
      <c r="C26" s="34">
        <v>0</v>
      </c>
      <c r="D26" s="130">
        <v>0</v>
      </c>
      <c r="E26" s="128"/>
    </row>
    <row r="27" spans="1:5" x14ac:dyDescent="0.2">
      <c r="A27" s="33">
        <v>1239</v>
      </c>
      <c r="B27" s="29" t="s">
        <v>192</v>
      </c>
      <c r="C27" s="34">
        <v>0</v>
      </c>
      <c r="D27" s="130">
        <v>0</v>
      </c>
      <c r="E27" s="128"/>
    </row>
    <row r="28" spans="1:5" x14ac:dyDescent="0.2">
      <c r="A28" s="131">
        <v>1240</v>
      </c>
      <c r="B28" s="132" t="s">
        <v>193</v>
      </c>
      <c r="C28" s="133">
        <f>SUM(C29:C36)</f>
        <v>2033252.44</v>
      </c>
      <c r="D28" s="133">
        <f>SUM(D29:D36)</f>
        <v>2033252.44</v>
      </c>
      <c r="E28" s="128"/>
    </row>
    <row r="29" spans="1:5" x14ac:dyDescent="0.2">
      <c r="A29" s="33">
        <v>1241</v>
      </c>
      <c r="B29" s="29" t="s">
        <v>194</v>
      </c>
      <c r="C29" s="34">
        <v>21945.23</v>
      </c>
      <c r="D29" s="130">
        <v>21945.23</v>
      </c>
      <c r="E29" s="128"/>
    </row>
    <row r="30" spans="1:5" x14ac:dyDescent="0.2">
      <c r="A30" s="33">
        <v>1242</v>
      </c>
      <c r="B30" s="29" t="s">
        <v>195</v>
      </c>
      <c r="C30" s="34">
        <v>0</v>
      </c>
      <c r="D30" s="130">
        <v>0</v>
      </c>
      <c r="E30" s="128"/>
    </row>
    <row r="31" spans="1:5" x14ac:dyDescent="0.2">
      <c r="A31" s="33">
        <v>1243</v>
      </c>
      <c r="B31" s="29" t="s">
        <v>196</v>
      </c>
      <c r="C31" s="34">
        <v>0</v>
      </c>
      <c r="D31" s="130">
        <v>0</v>
      </c>
      <c r="E31" s="128"/>
    </row>
    <row r="32" spans="1:5" x14ac:dyDescent="0.2">
      <c r="A32" s="33">
        <v>1244</v>
      </c>
      <c r="B32" s="29" t="s">
        <v>197</v>
      </c>
      <c r="C32" s="34">
        <v>1522844.83</v>
      </c>
      <c r="D32" s="130">
        <v>1522844.83</v>
      </c>
      <c r="E32" s="128"/>
    </row>
    <row r="33" spans="1:5" x14ac:dyDescent="0.2">
      <c r="A33" s="33">
        <v>1245</v>
      </c>
      <c r="B33" s="29" t="s">
        <v>198</v>
      </c>
      <c r="C33" s="34">
        <v>0</v>
      </c>
      <c r="D33" s="130">
        <v>0</v>
      </c>
      <c r="E33" s="128"/>
    </row>
    <row r="34" spans="1:5" x14ac:dyDescent="0.2">
      <c r="A34" s="33">
        <v>1246</v>
      </c>
      <c r="B34" s="29" t="s">
        <v>199</v>
      </c>
      <c r="C34" s="34">
        <v>488462.38</v>
      </c>
      <c r="D34" s="130">
        <v>488462.38</v>
      </c>
    </row>
    <row r="35" spans="1:5" x14ac:dyDescent="0.2">
      <c r="A35" s="33">
        <v>1247</v>
      </c>
      <c r="B35" s="29" t="s">
        <v>200</v>
      </c>
      <c r="C35" s="34">
        <v>0</v>
      </c>
      <c r="D35" s="130">
        <v>0</v>
      </c>
    </row>
    <row r="36" spans="1:5" x14ac:dyDescent="0.2">
      <c r="A36" s="33">
        <v>1248</v>
      </c>
      <c r="B36" s="29" t="s">
        <v>201</v>
      </c>
      <c r="C36" s="34">
        <v>0</v>
      </c>
      <c r="D36" s="130">
        <v>0</v>
      </c>
    </row>
    <row r="37" spans="1:5" x14ac:dyDescent="0.2">
      <c r="A37" s="131">
        <v>1250</v>
      </c>
      <c r="B37" s="132" t="s">
        <v>203</v>
      </c>
      <c r="C37" s="133">
        <f>SUM(C38:C42)</f>
        <v>52417.84</v>
      </c>
      <c r="D37" s="133">
        <f>SUM(D38:D42)</f>
        <v>52417.84</v>
      </c>
      <c r="E37" s="132"/>
    </row>
    <row r="38" spans="1:5" x14ac:dyDescent="0.2">
      <c r="A38" s="33">
        <v>1251</v>
      </c>
      <c r="B38" s="29" t="s">
        <v>204</v>
      </c>
      <c r="C38" s="34">
        <v>52417.84</v>
      </c>
      <c r="D38" s="130">
        <v>52417.84</v>
      </c>
    </row>
    <row r="39" spans="1:5" x14ac:dyDescent="0.2">
      <c r="A39" s="33">
        <v>1252</v>
      </c>
      <c r="B39" s="29" t="s">
        <v>205</v>
      </c>
      <c r="C39" s="34">
        <v>0</v>
      </c>
      <c r="D39" s="130">
        <v>0</v>
      </c>
    </row>
    <row r="40" spans="1:5" x14ac:dyDescent="0.2">
      <c r="A40" s="33">
        <v>1253</v>
      </c>
      <c r="B40" s="29" t="s">
        <v>206</v>
      </c>
      <c r="C40" s="34">
        <v>0</v>
      </c>
      <c r="D40" s="130">
        <v>0</v>
      </c>
    </row>
    <row r="41" spans="1:5" x14ac:dyDescent="0.2">
      <c r="A41" s="33">
        <v>1254</v>
      </c>
      <c r="B41" s="29" t="s">
        <v>207</v>
      </c>
      <c r="C41" s="34">
        <v>0</v>
      </c>
      <c r="D41" s="130">
        <v>0</v>
      </c>
    </row>
    <row r="42" spans="1:5" x14ac:dyDescent="0.2">
      <c r="A42" s="33">
        <v>1259</v>
      </c>
      <c r="B42" s="29" t="s">
        <v>208</v>
      </c>
      <c r="C42" s="34">
        <v>0</v>
      </c>
      <c r="D42" s="130">
        <v>0</v>
      </c>
    </row>
    <row r="43" spans="1:5" x14ac:dyDescent="0.2">
      <c r="B43" s="134" t="s">
        <v>579</v>
      </c>
      <c r="C43" s="133">
        <f>C20+C28+C37</f>
        <v>9991591.5899999999</v>
      </c>
      <c r="D43" s="133">
        <f>D20+D28+D37</f>
        <v>9991591.5899999999</v>
      </c>
    </row>
    <row r="44" spans="1:5" s="128" customFormat="1" x14ac:dyDescent="0.2"/>
    <row r="45" spans="1:5" x14ac:dyDescent="0.2">
      <c r="A45" s="31" t="s">
        <v>141</v>
      </c>
      <c r="B45" s="31"/>
      <c r="C45" s="31"/>
      <c r="D45" s="31"/>
      <c r="E45" s="31"/>
    </row>
    <row r="46" spans="1:5" x14ac:dyDescent="0.2">
      <c r="A46" s="32" t="s">
        <v>106</v>
      </c>
      <c r="B46" s="32" t="s">
        <v>600</v>
      </c>
      <c r="C46" s="127">
        <v>2023</v>
      </c>
      <c r="D46" s="127">
        <v>2022</v>
      </c>
      <c r="E46" s="32"/>
    </row>
    <row r="47" spans="1:5" s="128" customFormat="1" x14ac:dyDescent="0.2">
      <c r="A47" s="131">
        <v>3210</v>
      </c>
      <c r="B47" s="132" t="s">
        <v>580</v>
      </c>
      <c r="C47" s="133">
        <v>13363474.17</v>
      </c>
      <c r="D47" s="133">
        <v>43859398.259999998</v>
      </c>
    </row>
    <row r="48" spans="1:5" x14ac:dyDescent="0.2">
      <c r="A48" s="129"/>
      <c r="B48" s="134" t="s">
        <v>568</v>
      </c>
      <c r="C48" s="133">
        <f>C51+C63+C91+C94+C49</f>
        <v>784155.54</v>
      </c>
      <c r="D48" s="133">
        <f>D51+D63+D91+D94+D49</f>
        <v>19535150.360000003</v>
      </c>
    </row>
    <row r="49" spans="1:4" s="128" customFormat="1" x14ac:dyDescent="0.2">
      <c r="A49" s="151">
        <v>5100</v>
      </c>
      <c r="B49" s="152" t="s">
        <v>316</v>
      </c>
      <c r="C49" s="153">
        <f>SUM(C50:C50)</f>
        <v>0</v>
      </c>
      <c r="D49" s="153">
        <f>SUM(D50:D50)</f>
        <v>0</v>
      </c>
    </row>
    <row r="50" spans="1:4" s="128" customFormat="1" x14ac:dyDescent="0.2">
      <c r="A50" s="154">
        <v>5130</v>
      </c>
      <c r="B50" s="155" t="s">
        <v>601</v>
      </c>
      <c r="C50" s="156">
        <v>0</v>
      </c>
      <c r="D50" s="156">
        <v>0</v>
      </c>
    </row>
    <row r="51" spans="1:4" x14ac:dyDescent="0.2">
      <c r="A51" s="131">
        <v>5400</v>
      </c>
      <c r="B51" s="132" t="s">
        <v>381</v>
      </c>
      <c r="C51" s="133">
        <f>C52+C54+C56+C58+C60</f>
        <v>0</v>
      </c>
      <c r="D51" s="133">
        <f>D52+D54+D56+D58+D60</f>
        <v>0</v>
      </c>
    </row>
    <row r="52" spans="1:4" x14ac:dyDescent="0.2">
      <c r="A52" s="129">
        <v>5410</v>
      </c>
      <c r="B52" s="128" t="s">
        <v>569</v>
      </c>
      <c r="C52" s="130">
        <f>C53</f>
        <v>0</v>
      </c>
      <c r="D52" s="130">
        <f>D53</f>
        <v>0</v>
      </c>
    </row>
    <row r="53" spans="1:4" x14ac:dyDescent="0.2">
      <c r="A53" s="129">
        <v>5411</v>
      </c>
      <c r="B53" s="128" t="s">
        <v>383</v>
      </c>
      <c r="C53" s="130">
        <v>0</v>
      </c>
      <c r="D53" s="130">
        <v>0</v>
      </c>
    </row>
    <row r="54" spans="1:4" x14ac:dyDescent="0.2">
      <c r="A54" s="129">
        <v>5420</v>
      </c>
      <c r="B54" s="128" t="s">
        <v>570</v>
      </c>
      <c r="C54" s="130">
        <f>C55</f>
        <v>0</v>
      </c>
      <c r="D54" s="130">
        <f>D55</f>
        <v>0</v>
      </c>
    </row>
    <row r="55" spans="1:4" x14ac:dyDescent="0.2">
      <c r="A55" s="129">
        <v>5421</v>
      </c>
      <c r="B55" s="128" t="s">
        <v>386</v>
      </c>
      <c r="C55" s="130">
        <v>0</v>
      </c>
      <c r="D55" s="130">
        <v>0</v>
      </c>
    </row>
    <row r="56" spans="1:4" x14ac:dyDescent="0.2">
      <c r="A56" s="129">
        <v>5430</v>
      </c>
      <c r="B56" s="128" t="s">
        <v>571</v>
      </c>
      <c r="C56" s="130">
        <f>C57</f>
        <v>0</v>
      </c>
      <c r="D56" s="130">
        <f>D57</f>
        <v>0</v>
      </c>
    </row>
    <row r="57" spans="1:4" x14ac:dyDescent="0.2">
      <c r="A57" s="129">
        <v>5431</v>
      </c>
      <c r="B57" s="128" t="s">
        <v>389</v>
      </c>
      <c r="C57" s="130">
        <v>0</v>
      </c>
      <c r="D57" s="130">
        <v>0</v>
      </c>
    </row>
    <row r="58" spans="1:4" x14ac:dyDescent="0.2">
      <c r="A58" s="129">
        <v>5440</v>
      </c>
      <c r="B58" s="128" t="s">
        <v>572</v>
      </c>
      <c r="C58" s="130">
        <f>C59</f>
        <v>0</v>
      </c>
      <c r="D58" s="130">
        <f>D59</f>
        <v>0</v>
      </c>
    </row>
    <row r="59" spans="1:4" x14ac:dyDescent="0.2">
      <c r="A59" s="129">
        <v>5441</v>
      </c>
      <c r="B59" s="128" t="s">
        <v>572</v>
      </c>
      <c r="C59" s="130">
        <v>0</v>
      </c>
      <c r="D59" s="130">
        <v>0</v>
      </c>
    </row>
    <row r="60" spans="1:4" x14ac:dyDescent="0.2">
      <c r="A60" s="129">
        <v>5450</v>
      </c>
      <c r="B60" s="128" t="s">
        <v>573</v>
      </c>
      <c r="C60" s="130">
        <f>SUM(C61:C62)</f>
        <v>0</v>
      </c>
      <c r="D60" s="130">
        <f>SUM(D61:D62)</f>
        <v>0</v>
      </c>
    </row>
    <row r="61" spans="1:4" x14ac:dyDescent="0.2">
      <c r="A61" s="129">
        <v>5451</v>
      </c>
      <c r="B61" s="128" t="s">
        <v>393</v>
      </c>
      <c r="C61" s="130">
        <v>0</v>
      </c>
      <c r="D61" s="130">
        <v>0</v>
      </c>
    </row>
    <row r="62" spans="1:4" x14ac:dyDescent="0.2">
      <c r="A62" s="129">
        <v>5452</v>
      </c>
      <c r="B62" s="128" t="s">
        <v>394</v>
      </c>
      <c r="C62" s="130">
        <v>0</v>
      </c>
      <c r="D62" s="130">
        <v>0</v>
      </c>
    </row>
    <row r="63" spans="1:4" x14ac:dyDescent="0.2">
      <c r="A63" s="131">
        <v>5500</v>
      </c>
      <c r="B63" s="132" t="s">
        <v>395</v>
      </c>
      <c r="C63" s="133">
        <f>C64+C73+C76+C82</f>
        <v>0</v>
      </c>
      <c r="D63" s="133">
        <f>D64+D73+D76+D82</f>
        <v>6488848.1300000008</v>
      </c>
    </row>
    <row r="64" spans="1:4" x14ac:dyDescent="0.2">
      <c r="A64" s="33">
        <v>5510</v>
      </c>
      <c r="B64" s="29" t="s">
        <v>396</v>
      </c>
      <c r="C64" s="34">
        <f>SUM(C65:C72)</f>
        <v>0</v>
      </c>
      <c r="D64" s="34">
        <f>SUM(D65:D72)</f>
        <v>6488848.1300000008</v>
      </c>
    </row>
    <row r="65" spans="1:4" x14ac:dyDescent="0.2">
      <c r="A65" s="33">
        <v>5511</v>
      </c>
      <c r="B65" s="29" t="s">
        <v>397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398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399</v>
      </c>
      <c r="C67" s="34">
        <v>0</v>
      </c>
      <c r="D67" s="34">
        <v>3272466.02</v>
      </c>
    </row>
    <row r="68" spans="1:4" x14ac:dyDescent="0.2">
      <c r="A68" s="33">
        <v>5514</v>
      </c>
      <c r="B68" s="29" t="s">
        <v>400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401</v>
      </c>
      <c r="C69" s="34">
        <v>0</v>
      </c>
      <c r="D69" s="34">
        <v>3145273.46</v>
      </c>
    </row>
    <row r="70" spans="1:4" x14ac:dyDescent="0.2">
      <c r="A70" s="33">
        <v>5516</v>
      </c>
      <c r="B70" s="29" t="s">
        <v>402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403</v>
      </c>
      <c r="C71" s="34">
        <v>0</v>
      </c>
      <c r="D71" s="34">
        <v>71108.649999999994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404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405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406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407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408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409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410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411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412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413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414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415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416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417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312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418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419</v>
      </c>
      <c r="C90" s="34">
        <v>0</v>
      </c>
      <c r="D90" s="34">
        <v>0</v>
      </c>
    </row>
    <row r="91" spans="1:4" x14ac:dyDescent="0.2">
      <c r="A91" s="131">
        <v>5600</v>
      </c>
      <c r="B91" s="132" t="s">
        <v>79</v>
      </c>
      <c r="C91" s="133">
        <f>C92</f>
        <v>0</v>
      </c>
      <c r="D91" s="133">
        <f>D92</f>
        <v>11438498.57</v>
      </c>
    </row>
    <row r="92" spans="1:4" x14ac:dyDescent="0.2">
      <c r="A92" s="33">
        <v>5610</v>
      </c>
      <c r="B92" s="29" t="s">
        <v>420</v>
      </c>
      <c r="C92" s="34">
        <f>C93</f>
        <v>0</v>
      </c>
      <c r="D92" s="34">
        <f>D93</f>
        <v>11438498.57</v>
      </c>
    </row>
    <row r="93" spans="1:4" x14ac:dyDescent="0.2">
      <c r="A93" s="33">
        <v>5611</v>
      </c>
      <c r="B93" s="29" t="s">
        <v>421</v>
      </c>
      <c r="C93" s="34">
        <v>0</v>
      </c>
      <c r="D93" s="34">
        <v>11438498.57</v>
      </c>
    </row>
    <row r="94" spans="1:4" x14ac:dyDescent="0.2">
      <c r="A94" s="131">
        <v>2110</v>
      </c>
      <c r="B94" s="137" t="s">
        <v>581</v>
      </c>
      <c r="C94" s="133">
        <f>SUM(C95:C99)</f>
        <v>784155.54</v>
      </c>
      <c r="D94" s="133">
        <f>SUM(D95:D99)</f>
        <v>1607803.66</v>
      </c>
    </row>
    <row r="95" spans="1:4" x14ac:dyDescent="0.2">
      <c r="A95" s="129">
        <v>2111</v>
      </c>
      <c r="B95" s="128" t="s">
        <v>582</v>
      </c>
      <c r="C95" s="130">
        <v>0</v>
      </c>
      <c r="D95" s="130">
        <v>0</v>
      </c>
    </row>
    <row r="96" spans="1:4" x14ac:dyDescent="0.2">
      <c r="A96" s="129">
        <v>2112</v>
      </c>
      <c r="B96" s="128" t="s">
        <v>583</v>
      </c>
      <c r="C96" s="130">
        <v>303191.15000000002</v>
      </c>
      <c r="D96" s="130">
        <v>33064.449999999997</v>
      </c>
    </row>
    <row r="97" spans="1:4" x14ac:dyDescent="0.2">
      <c r="A97" s="129">
        <v>2112</v>
      </c>
      <c r="B97" s="128" t="s">
        <v>584</v>
      </c>
      <c r="C97" s="130">
        <v>480964.39</v>
      </c>
      <c r="D97" s="130">
        <v>1574739.21</v>
      </c>
    </row>
    <row r="98" spans="1:4" x14ac:dyDescent="0.2">
      <c r="A98" s="129">
        <v>2115</v>
      </c>
      <c r="B98" s="128" t="s">
        <v>585</v>
      </c>
      <c r="C98" s="130">
        <v>0</v>
      </c>
      <c r="D98" s="130">
        <v>0</v>
      </c>
    </row>
    <row r="99" spans="1:4" x14ac:dyDescent="0.2">
      <c r="A99" s="129">
        <v>2114</v>
      </c>
      <c r="B99" s="128" t="s">
        <v>586</v>
      </c>
      <c r="C99" s="130">
        <v>0</v>
      </c>
      <c r="D99" s="130">
        <v>0</v>
      </c>
    </row>
    <row r="100" spans="1:4" x14ac:dyDescent="0.2">
      <c r="A100" s="129"/>
      <c r="B100" s="134" t="s">
        <v>587</v>
      </c>
      <c r="C100" s="133">
        <f>+C101</f>
        <v>0</v>
      </c>
      <c r="D100" s="133">
        <f>+D101</f>
        <v>0</v>
      </c>
    </row>
    <row r="101" spans="1:4" s="128" customFormat="1" x14ac:dyDescent="0.2">
      <c r="A101" s="151">
        <v>3100</v>
      </c>
      <c r="B101" s="157" t="s">
        <v>602</v>
      </c>
      <c r="C101" s="158">
        <f>SUM(C102:C105)</f>
        <v>0</v>
      </c>
      <c r="D101" s="158">
        <f>SUM(D102:D105)</f>
        <v>0</v>
      </c>
    </row>
    <row r="102" spans="1:4" s="128" customFormat="1" x14ac:dyDescent="0.2">
      <c r="A102" s="154"/>
      <c r="B102" s="159" t="s">
        <v>603</v>
      </c>
      <c r="C102" s="160">
        <v>0</v>
      </c>
      <c r="D102" s="160">
        <v>0</v>
      </c>
    </row>
    <row r="103" spans="1:4" s="128" customFormat="1" x14ac:dyDescent="0.2">
      <c r="A103" s="154"/>
      <c r="B103" s="159" t="s">
        <v>604</v>
      </c>
      <c r="C103" s="160">
        <v>0</v>
      </c>
      <c r="D103" s="160">
        <v>0</v>
      </c>
    </row>
    <row r="104" spans="1:4" s="128" customFormat="1" x14ac:dyDescent="0.2">
      <c r="A104" s="154"/>
      <c r="B104" s="159" t="s">
        <v>605</v>
      </c>
      <c r="C104" s="160">
        <v>0</v>
      </c>
      <c r="D104" s="160">
        <v>0</v>
      </c>
    </row>
    <row r="105" spans="1:4" s="128" customFormat="1" x14ac:dyDescent="0.2">
      <c r="A105" s="154"/>
      <c r="B105" s="159" t="s">
        <v>606</v>
      </c>
      <c r="C105" s="160">
        <v>0</v>
      </c>
      <c r="D105" s="160">
        <v>0</v>
      </c>
    </row>
    <row r="106" spans="1:4" s="128" customFormat="1" x14ac:dyDescent="0.2">
      <c r="A106" s="154"/>
      <c r="B106" s="162" t="s">
        <v>607</v>
      </c>
      <c r="C106" s="153">
        <f>+C107</f>
        <v>0</v>
      </c>
      <c r="D106" s="153">
        <f>+D107</f>
        <v>0</v>
      </c>
    </row>
    <row r="107" spans="1:4" s="128" customFormat="1" x14ac:dyDescent="0.2">
      <c r="A107" s="151">
        <v>1270</v>
      </c>
      <c r="B107" s="161" t="s">
        <v>209</v>
      </c>
      <c r="C107" s="158">
        <f>+C108</f>
        <v>0</v>
      </c>
      <c r="D107" s="158">
        <f>+D108</f>
        <v>0</v>
      </c>
    </row>
    <row r="108" spans="1:4" s="128" customFormat="1" x14ac:dyDescent="0.2">
      <c r="A108" s="154">
        <v>1273</v>
      </c>
      <c r="B108" s="155" t="s">
        <v>608</v>
      </c>
      <c r="C108" s="160">
        <v>0</v>
      </c>
      <c r="D108" s="160">
        <v>0</v>
      </c>
    </row>
    <row r="109" spans="1:4" s="128" customFormat="1" x14ac:dyDescent="0.2">
      <c r="A109" s="154"/>
      <c r="B109" s="162" t="s">
        <v>609</v>
      </c>
      <c r="C109" s="153">
        <f>+C110+C112</f>
        <v>64801.52</v>
      </c>
      <c r="D109" s="153">
        <f>+D110+D112</f>
        <v>350169.84</v>
      </c>
    </row>
    <row r="110" spans="1:4" s="128" customFormat="1" x14ac:dyDescent="0.2">
      <c r="A110" s="151">
        <v>4300</v>
      </c>
      <c r="B110" s="157" t="s">
        <v>610</v>
      </c>
      <c r="C110" s="158">
        <f>+C111</f>
        <v>0</v>
      </c>
      <c r="D110" s="163">
        <f>+D111</f>
        <v>0</v>
      </c>
    </row>
    <row r="111" spans="1:4" s="128" customFormat="1" x14ac:dyDescent="0.2">
      <c r="A111" s="154">
        <v>4399</v>
      </c>
      <c r="B111" s="159" t="s">
        <v>309</v>
      </c>
      <c r="C111" s="160">
        <v>0</v>
      </c>
      <c r="D111" s="160">
        <v>0</v>
      </c>
    </row>
    <row r="112" spans="1:4" x14ac:dyDescent="0.2">
      <c r="A112" s="131">
        <v>1120</v>
      </c>
      <c r="B112" s="138" t="s">
        <v>588</v>
      </c>
      <c r="C112" s="133">
        <f>SUM(C113:C121)</f>
        <v>64801.52</v>
      </c>
      <c r="D112" s="133">
        <f>SUM(D113:D121)</f>
        <v>350169.84</v>
      </c>
    </row>
    <row r="113" spans="1:5" x14ac:dyDescent="0.2">
      <c r="A113" s="129">
        <v>1124</v>
      </c>
      <c r="B113" s="139" t="s">
        <v>589</v>
      </c>
      <c r="C113" s="140">
        <v>0</v>
      </c>
      <c r="D113" s="130">
        <v>0</v>
      </c>
    </row>
    <row r="114" spans="1:5" x14ac:dyDescent="0.2">
      <c r="A114" s="129">
        <v>1124</v>
      </c>
      <c r="B114" s="139" t="s">
        <v>590</v>
      </c>
      <c r="C114" s="140">
        <v>0</v>
      </c>
      <c r="D114" s="130">
        <v>0</v>
      </c>
    </row>
    <row r="115" spans="1:5" x14ac:dyDescent="0.2">
      <c r="A115" s="129">
        <v>1124</v>
      </c>
      <c r="B115" s="139" t="s">
        <v>591</v>
      </c>
      <c r="C115" s="140">
        <v>0</v>
      </c>
      <c r="D115" s="130">
        <v>0</v>
      </c>
    </row>
    <row r="116" spans="1:5" x14ac:dyDescent="0.2">
      <c r="A116" s="129">
        <v>1124</v>
      </c>
      <c r="B116" s="139" t="s">
        <v>592</v>
      </c>
      <c r="C116" s="140">
        <v>0</v>
      </c>
      <c r="D116" s="130">
        <v>0</v>
      </c>
    </row>
    <row r="117" spans="1:5" x14ac:dyDescent="0.2">
      <c r="A117" s="129">
        <v>1124</v>
      </c>
      <c r="B117" s="139" t="s">
        <v>593</v>
      </c>
      <c r="C117" s="130">
        <v>0</v>
      </c>
      <c r="D117" s="130">
        <v>0</v>
      </c>
    </row>
    <row r="118" spans="1:5" x14ac:dyDescent="0.2">
      <c r="A118" s="129">
        <v>1124</v>
      </c>
      <c r="B118" s="139" t="s">
        <v>594</v>
      </c>
      <c r="C118" s="130">
        <v>0</v>
      </c>
      <c r="D118" s="130">
        <v>0</v>
      </c>
    </row>
    <row r="119" spans="1:5" x14ac:dyDescent="0.2">
      <c r="A119" s="129">
        <v>1122</v>
      </c>
      <c r="B119" s="139" t="s">
        <v>595</v>
      </c>
      <c r="C119" s="130">
        <v>0</v>
      </c>
      <c r="D119" s="130">
        <v>350169.84</v>
      </c>
    </row>
    <row r="120" spans="1:5" x14ac:dyDescent="0.2">
      <c r="A120" s="129">
        <v>1122</v>
      </c>
      <c r="B120" s="139" t="s">
        <v>596</v>
      </c>
      <c r="C120" s="140">
        <v>0</v>
      </c>
      <c r="D120" s="130">
        <v>0</v>
      </c>
    </row>
    <row r="121" spans="1:5" x14ac:dyDescent="0.2">
      <c r="A121" s="129">
        <v>1122</v>
      </c>
      <c r="B121" s="139" t="s">
        <v>597</v>
      </c>
      <c r="C121" s="130">
        <v>64801.52</v>
      </c>
      <c r="D121" s="130">
        <v>0</v>
      </c>
    </row>
    <row r="122" spans="1:5" x14ac:dyDescent="0.2">
      <c r="A122" s="129"/>
      <c r="B122" s="141" t="s">
        <v>598</v>
      </c>
      <c r="C122" s="133">
        <f>C47+C48+C100-C106-C109</f>
        <v>14082828.190000001</v>
      </c>
      <c r="D122" s="133">
        <f>D47+D48+D100-D106-D109</f>
        <v>63044378.780000001</v>
      </c>
    </row>
    <row r="125" spans="1:5" x14ac:dyDescent="0.2">
      <c r="A125" s="128"/>
      <c r="B125" s="128" t="s">
        <v>576</v>
      </c>
      <c r="C125" s="128"/>
      <c r="D125" s="128"/>
      <c r="E125" s="128"/>
    </row>
    <row r="126" spans="1:5" x14ac:dyDescent="0.2">
      <c r="A126" s="128"/>
      <c r="B126" s="128"/>
      <c r="C126" s="128"/>
      <c r="D126" s="128"/>
      <c r="E126" s="128"/>
    </row>
    <row r="127" spans="1:5" x14ac:dyDescent="0.2">
      <c r="A127" s="128"/>
      <c r="B127" s="128"/>
      <c r="C127" s="128"/>
      <c r="D127" s="128"/>
      <c r="E127" s="128"/>
    </row>
    <row r="128" spans="1:5" x14ac:dyDescent="0.2">
      <c r="A128" s="128"/>
      <c r="B128" s="128"/>
      <c r="C128" s="128"/>
      <c r="D128" s="128"/>
      <c r="E128" s="128"/>
    </row>
    <row r="129" spans="1:5" x14ac:dyDescent="0.2">
      <c r="A129" s="128"/>
      <c r="B129" s="128"/>
      <c r="C129" s="128"/>
      <c r="D129" s="128"/>
      <c r="E129" s="128"/>
    </row>
    <row r="130" spans="1:5" ht="15" x14ac:dyDescent="0.25">
      <c r="A130" s="171" t="s">
        <v>615</v>
      </c>
      <c r="B130" s="173"/>
      <c r="C130" s="173"/>
      <c r="D130" s="170"/>
      <c r="E130" s="128"/>
    </row>
    <row r="131" spans="1:5" ht="15" x14ac:dyDescent="0.25">
      <c r="A131" s="174" t="s">
        <v>616</v>
      </c>
      <c r="B131" s="175"/>
      <c r="C131" s="173"/>
      <c r="D131" s="170"/>
      <c r="E131" s="128"/>
    </row>
    <row r="132" spans="1:5" ht="15" x14ac:dyDescent="0.25">
      <c r="A132" s="174" t="s">
        <v>617</v>
      </c>
      <c r="B132" s="173"/>
      <c r="C132" s="173"/>
      <c r="D132" s="170"/>
      <c r="E132" s="128"/>
    </row>
    <row r="133" spans="1:5" ht="15" x14ac:dyDescent="0.25">
      <c r="A133" s="174" t="s">
        <v>618</v>
      </c>
      <c r="B133" s="171"/>
      <c r="C133" s="172"/>
      <c r="D133" s="170"/>
      <c r="E133" s="12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31496062992125984" top="0.74803149606299213" bottom="0.74803149606299213" header="0.31496062992125984" footer="0.31496062992125984"/>
  <pageSetup scale="8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5" t="s">
        <v>145</v>
      </c>
      <c r="B2" s="96" t="s">
        <v>50</v>
      </c>
    </row>
    <row r="3" spans="1:2" x14ac:dyDescent="0.2">
      <c r="B3" s="109"/>
    </row>
    <row r="4" spans="1:2" ht="14.1" customHeight="1" x14ac:dyDescent="0.2">
      <c r="A4" s="110" t="s">
        <v>27</v>
      </c>
      <c r="B4" s="100" t="s">
        <v>78</v>
      </c>
    </row>
    <row r="5" spans="1:2" ht="14.1" customHeight="1" x14ac:dyDescent="0.2">
      <c r="B5" s="100" t="s">
        <v>51</v>
      </c>
    </row>
    <row r="6" spans="1:2" ht="14.1" customHeight="1" x14ac:dyDescent="0.2">
      <c r="B6" s="100" t="s">
        <v>111</v>
      </c>
    </row>
    <row r="7" spans="1:2" ht="14.1" customHeight="1" x14ac:dyDescent="0.2">
      <c r="B7" s="100" t="s">
        <v>112</v>
      </c>
    </row>
    <row r="8" spans="1:2" ht="14.1" customHeight="1" x14ac:dyDescent="0.2"/>
    <row r="9" spans="1:2" x14ac:dyDescent="0.2">
      <c r="A9" s="110" t="s">
        <v>29</v>
      </c>
      <c r="B9" s="102" t="s">
        <v>541</v>
      </c>
    </row>
    <row r="10" spans="1:2" ht="15" customHeight="1" x14ac:dyDescent="0.2">
      <c r="B10" s="102" t="s">
        <v>75</v>
      </c>
    </row>
    <row r="11" spans="1:2" ht="15" customHeight="1" x14ac:dyDescent="0.2">
      <c r="B11" s="112" t="s">
        <v>150</v>
      </c>
    </row>
    <row r="12" spans="1:2" ht="15" customHeight="1" x14ac:dyDescent="0.2"/>
    <row r="13" spans="1:2" x14ac:dyDescent="0.2">
      <c r="A13" s="110" t="s">
        <v>76</v>
      </c>
      <c r="B13" s="100" t="s">
        <v>542</v>
      </c>
    </row>
    <row r="14" spans="1:2" ht="15" customHeight="1" x14ac:dyDescent="0.2">
      <c r="B14" s="100" t="s">
        <v>543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GAF01</cp:lastModifiedBy>
  <cp:lastPrinted>2023-04-27T15:55:17Z</cp:lastPrinted>
  <dcterms:created xsi:type="dcterms:W3CDTF">2012-12-11T20:36:24Z</dcterms:created>
  <dcterms:modified xsi:type="dcterms:W3CDTF">2023-05-25T16:10:59Z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